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60" windowWidth="18855" windowHeight="8445" activeTab="5"/>
  </bookViews>
  <sheets>
    <sheet name="mvu" sheetId="1" r:id="rId1"/>
    <sheet name="AAS" sheetId="2" r:id="rId2"/>
    <sheet name="mvh" sheetId="3" r:id="rId3"/>
    <sheet name="cvo" sheetId="4" r:id="rId4"/>
    <sheet name="svo" sheetId="5" r:id="rId5"/>
    <sheet name="avh" sheetId="6" r:id="rId6"/>
  </sheets>
  <calcPr calcId="144525"/>
</workbook>
</file>

<file path=xl/calcChain.xml><?xml version="1.0" encoding="utf-8"?>
<calcChain xmlns="http://schemas.openxmlformats.org/spreadsheetml/2006/main">
  <c r="J21" i="6" l="1"/>
  <c r="K21" i="6" s="1"/>
  <c r="I21" i="6"/>
  <c r="F21" i="6"/>
  <c r="J21" i="5"/>
  <c r="K21" i="5" s="1"/>
  <c r="F21" i="5"/>
  <c r="I21" i="5" s="1"/>
  <c r="J21" i="4"/>
  <c r="F21" i="4"/>
  <c r="I21" i="4" s="1"/>
  <c r="J21" i="3"/>
  <c r="F21" i="3"/>
  <c r="I21" i="3" s="1"/>
  <c r="K22" i="1"/>
  <c r="J22" i="1"/>
  <c r="F22" i="1"/>
  <c r="I22" i="1" s="1"/>
  <c r="F17" i="6"/>
  <c r="I17" i="6" s="1"/>
  <c r="K17" i="6" s="1"/>
  <c r="I17" i="5"/>
  <c r="K17" i="5" s="1"/>
  <c r="F17" i="5"/>
  <c r="I17" i="4"/>
  <c r="K17" i="4" s="1"/>
  <c r="F17" i="4"/>
  <c r="I17" i="3"/>
  <c r="F17" i="3"/>
  <c r="H18" i="2"/>
  <c r="E17" i="2"/>
  <c r="F17" i="2" s="1"/>
  <c r="I17" i="2" s="1"/>
  <c r="F18" i="1"/>
  <c r="E18" i="1"/>
  <c r="K21" i="4" l="1"/>
  <c r="K21" i="3"/>
  <c r="I17" i="1"/>
  <c r="I18" i="1" s="1"/>
  <c r="K18" i="1" s="1"/>
  <c r="F17" i="1"/>
  <c r="E17" i="1"/>
  <c r="K17" i="3"/>
  <c r="K18" i="2"/>
  <c r="K17" i="2"/>
  <c r="K17" i="1" l="1"/>
</calcChain>
</file>

<file path=xl/sharedStrings.xml><?xml version="1.0" encoding="utf-8"?>
<sst xmlns="http://schemas.openxmlformats.org/spreadsheetml/2006/main" count="180" uniqueCount="47">
  <si>
    <t>Valor Total</t>
  </si>
  <si>
    <t>% de Participación</t>
  </si>
  <si>
    <t>Valor Nominal Por Accion ($)</t>
  </si>
  <si>
    <t>REGISTRO DE ACCIONISTAS</t>
  </si>
  <si>
    <t>ACCI0NISTA</t>
  </si>
  <si>
    <t>RUT</t>
  </si>
  <si>
    <t>DIRECCIÓN</t>
  </si>
  <si>
    <t>TELÉFONO</t>
  </si>
  <si>
    <t>N° del Titulo</t>
  </si>
  <si>
    <t xml:space="preserve">Fecha </t>
  </si>
  <si>
    <t>Ultima fecha del registro</t>
  </si>
  <si>
    <t>Correo electrónico</t>
  </si>
  <si>
    <t>Cantidad de Acciones Suscritas</t>
  </si>
  <si>
    <t>Cantidad de Acciones Pagadas</t>
  </si>
  <si>
    <t>Cantidad de Acciones Por Pagar</t>
  </si>
  <si>
    <t>Observaciones</t>
  </si>
  <si>
    <t>1</t>
  </si>
  <si>
    <t xml:space="preserve">Saldo de Acciones </t>
  </si>
  <si>
    <t>constitución sociedad</t>
  </si>
  <si>
    <t>Cantidad de Acciones Vendidas</t>
  </si>
  <si>
    <t xml:space="preserve">compra de acciones a Anna Lisa  Aranguiz Schulze, </t>
  </si>
  <si>
    <t>ANNA LISA ARANGUIZ SCHULZE</t>
  </si>
  <si>
    <t xml:space="preserve">venta de acciones a Anna Lisa  Aranguiz Schulze, </t>
  </si>
  <si>
    <t>2</t>
  </si>
  <si>
    <t>3</t>
  </si>
  <si>
    <t>4</t>
  </si>
  <si>
    <t>5</t>
  </si>
  <si>
    <t>6</t>
  </si>
  <si>
    <t>folio</t>
  </si>
  <si>
    <t>punto quinto Tabla Junta Accionistas celebrada</t>
  </si>
  <si>
    <t>de acuerdo Acta Junta Accionistas 06/05/2011</t>
  </si>
  <si>
    <t>el 06/05/2011,protocolizada ante notario el 20/07/2011</t>
  </si>
  <si>
    <t xml:space="preserve">protocolizada ante Notario Público Alberto Mozo Aguilar </t>
  </si>
  <si>
    <t>de la 40° Notaria de Santiago el 20/07/2011</t>
  </si>
  <si>
    <t>AM SA</t>
  </si>
  <si>
    <t>RUT 77.777.777-7</t>
  </si>
  <si>
    <t>JUAN ROJAS</t>
  </si>
  <si>
    <t>7,777,777-7</t>
  </si>
  <si>
    <t>8-888-888-8</t>
  </si>
  <si>
    <t>MIGUEL GONZALEZ</t>
  </si>
  <si>
    <t>9.999.999-9</t>
  </si>
  <si>
    <t>CYNTHIA  OYARZUN</t>
  </si>
  <si>
    <t>10-000-000-0</t>
  </si>
  <si>
    <t>GUIDO MELENDEZ</t>
  </si>
  <si>
    <t>11.111.111-1</t>
  </si>
  <si>
    <t>RODRIGO PEREZ</t>
  </si>
  <si>
    <t>14,444,444-4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</si>
</sst>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49" fontId="0" fillId="0" borderId="2" xfId="0" applyNumberForma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/>
    <xf numFmtId="0" fontId="0" fillId="0" borderId="2" xfId="0" applyBorder="1"/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Fill="1" applyBorder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6" fillId="0" borderId="0" xfId="1" applyAlignment="1">
      <alignment horizontal="left"/>
    </xf>
    <xf numFmtId="0" fontId="2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7"/>
  <sheetViews>
    <sheetView workbookViewId="0">
      <selection activeCell="M18" sqref="M18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9" width="11.42578125" style="13"/>
    <col min="10" max="10" width="13.140625" style="13" customWidth="1"/>
    <col min="11" max="11" width="15.28515625" style="13" customWidth="1"/>
    <col min="12" max="12" width="11.42578125" style="13"/>
    <col min="13" max="13" width="54.7109375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1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36</v>
      </c>
    </row>
    <row r="11" spans="2:25" ht="18.75" x14ac:dyDescent="0.3">
      <c r="B11" s="1" t="s">
        <v>5</v>
      </c>
      <c r="C11" s="21" t="s">
        <v>37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1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16</v>
      </c>
      <c r="D17" s="15">
        <v>39605</v>
      </c>
      <c r="E17" s="16">
        <f>52000000/2</f>
        <v>26000000</v>
      </c>
      <c r="F17" s="16">
        <f>+E17</f>
        <v>26000000</v>
      </c>
      <c r="G17" s="16"/>
      <c r="H17" s="16"/>
      <c r="I17" s="17">
        <f>+F17</f>
        <v>26000000</v>
      </c>
      <c r="J17" s="5">
        <v>1</v>
      </c>
      <c r="K17" s="5">
        <f>+I17*J17</f>
        <v>26000000</v>
      </c>
      <c r="L17" s="18">
        <v>0.5</v>
      </c>
      <c r="M17" s="6" t="s">
        <v>18</v>
      </c>
    </row>
    <row r="18" spans="3:13" x14ac:dyDescent="0.25">
      <c r="C18" s="4"/>
      <c r="D18" s="15">
        <v>40633</v>
      </c>
      <c r="E18" s="16">
        <f>49920000-E17</f>
        <v>23920000</v>
      </c>
      <c r="F18" s="16">
        <f>+E18</f>
        <v>23920000</v>
      </c>
      <c r="G18" s="16"/>
      <c r="H18" s="16"/>
      <c r="I18" s="17">
        <f>+I17+F18</f>
        <v>49920000</v>
      </c>
      <c r="J18" s="5">
        <v>1</v>
      </c>
      <c r="K18" s="5">
        <f>+I18*J18</f>
        <v>49920000</v>
      </c>
      <c r="L18" s="18">
        <v>0.96</v>
      </c>
      <c r="M18" s="6" t="s">
        <v>20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30</v>
      </c>
    </row>
    <row r="20" spans="3:13" x14ac:dyDescent="0.25">
      <c r="C20" s="19"/>
      <c r="D20" s="15"/>
      <c r="E20" s="16"/>
      <c r="F20" s="16"/>
      <c r="G20" s="16"/>
      <c r="H20" s="16"/>
      <c r="I20" s="17"/>
      <c r="J20" s="5"/>
      <c r="K20" s="5"/>
      <c r="L20" s="18"/>
      <c r="M20" s="6" t="s">
        <v>32</v>
      </c>
    </row>
    <row r="21" spans="3:13" x14ac:dyDescent="0.25">
      <c r="C21" s="19"/>
      <c r="D21" s="15"/>
      <c r="E21" s="16"/>
      <c r="F21" s="16"/>
      <c r="G21" s="16"/>
      <c r="H21" s="16"/>
      <c r="I21" s="17"/>
      <c r="J21" s="5"/>
      <c r="K21" s="5"/>
      <c r="L21" s="18"/>
      <c r="M21" s="20" t="s">
        <v>33</v>
      </c>
    </row>
    <row r="22" spans="3:13" x14ac:dyDescent="0.25">
      <c r="C22" s="19">
        <v>7</v>
      </c>
      <c r="D22" s="15">
        <v>40669</v>
      </c>
      <c r="E22" s="19">
        <v>5044</v>
      </c>
      <c r="F22" s="19">
        <f>+E22</f>
        <v>5044</v>
      </c>
      <c r="G22" s="19"/>
      <c r="H22" s="19"/>
      <c r="I22" s="19">
        <f>+F22</f>
        <v>5044</v>
      </c>
      <c r="J22" s="19">
        <f>52000000/5200</f>
        <v>10000</v>
      </c>
      <c r="K22" s="5">
        <f>+J22*I22</f>
        <v>50440000</v>
      </c>
      <c r="L22" s="18">
        <v>0.96</v>
      </c>
      <c r="M22" s="7" t="s">
        <v>29</v>
      </c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8"/>
      <c r="M23" s="7" t="s">
        <v>31</v>
      </c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  <row r="27" spans="3:13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7"/>
  <sheetViews>
    <sheetView workbookViewId="0">
      <selection activeCell="E13" sqref="E13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10" width="11.42578125" style="13"/>
    <col min="11" max="11" width="13.28515625" style="13" customWidth="1"/>
    <col min="12" max="12" width="11.42578125" style="13"/>
    <col min="13" max="13" width="50.85546875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2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21</v>
      </c>
    </row>
    <row r="11" spans="2:25" ht="18.75" x14ac:dyDescent="0.3">
      <c r="B11" s="1" t="s">
        <v>5</v>
      </c>
      <c r="C11" s="21" t="s">
        <v>38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1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23</v>
      </c>
      <c r="D17" s="15">
        <v>37859</v>
      </c>
      <c r="E17" s="16">
        <f>52000000/2</f>
        <v>26000000</v>
      </c>
      <c r="F17" s="16">
        <f>+E17</f>
        <v>26000000</v>
      </c>
      <c r="G17" s="16"/>
      <c r="H17" s="16"/>
      <c r="I17" s="17">
        <f>+F17</f>
        <v>26000000</v>
      </c>
      <c r="J17" s="5">
        <v>1</v>
      </c>
      <c r="K17" s="5">
        <f>+I17*J17</f>
        <v>26000000</v>
      </c>
      <c r="L17" s="18">
        <v>0.5</v>
      </c>
      <c r="M17" s="6" t="s">
        <v>18</v>
      </c>
    </row>
    <row r="18" spans="3:13" x14ac:dyDescent="0.25">
      <c r="C18" s="4"/>
      <c r="D18" s="15">
        <v>40633</v>
      </c>
      <c r="E18" s="16"/>
      <c r="F18" s="16"/>
      <c r="G18" s="16"/>
      <c r="H18" s="16">
        <f>+F17</f>
        <v>26000000</v>
      </c>
      <c r="I18" s="17">
        <v>0</v>
      </c>
      <c r="J18" s="5"/>
      <c r="K18" s="5">
        <f>+I18*J18</f>
        <v>0</v>
      </c>
      <c r="L18" s="18"/>
      <c r="M18" s="6" t="s">
        <v>22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30</v>
      </c>
    </row>
    <row r="20" spans="3:13" x14ac:dyDescent="0.25">
      <c r="C20" s="19"/>
      <c r="D20" s="15"/>
      <c r="E20" s="16"/>
      <c r="F20" s="16"/>
      <c r="G20" s="16"/>
      <c r="H20" s="16"/>
      <c r="I20" s="17"/>
      <c r="J20" s="5"/>
      <c r="K20" s="5"/>
      <c r="L20" s="18"/>
      <c r="M20" s="6" t="s">
        <v>32</v>
      </c>
    </row>
    <row r="21" spans="3:13" x14ac:dyDescent="0.25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 t="s">
        <v>33</v>
      </c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7"/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7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  <row r="27" spans="3:13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6"/>
  <sheetViews>
    <sheetView workbookViewId="0">
      <selection activeCell="C14" sqref="C14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10" width="11.42578125" style="13"/>
    <col min="11" max="11" width="13.28515625" style="13" customWidth="1"/>
    <col min="12" max="12" width="11.42578125" style="13"/>
    <col min="13" max="13" width="51.5703125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3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39</v>
      </c>
    </row>
    <row r="11" spans="2:25" ht="18.75" x14ac:dyDescent="0.3">
      <c r="B11" s="1" t="s">
        <v>5</v>
      </c>
      <c r="C11" s="21" t="s">
        <v>40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1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24</v>
      </c>
      <c r="D17" s="15">
        <v>40633</v>
      </c>
      <c r="E17" s="16">
        <v>520000</v>
      </c>
      <c r="F17" s="16">
        <f>+E17</f>
        <v>520000</v>
      </c>
      <c r="G17" s="16"/>
      <c r="H17" s="16"/>
      <c r="I17" s="17">
        <f>+F17</f>
        <v>520000</v>
      </c>
      <c r="J17" s="5">
        <v>1</v>
      </c>
      <c r="K17" s="5">
        <f>+I17*J17</f>
        <v>520000</v>
      </c>
      <c r="L17" s="18">
        <v>0.01</v>
      </c>
      <c r="M17" s="6" t="s">
        <v>20</v>
      </c>
    </row>
    <row r="18" spans="3:13" x14ac:dyDescent="0.25">
      <c r="C18" s="19"/>
      <c r="D18" s="15"/>
      <c r="E18" s="16"/>
      <c r="F18" s="16"/>
      <c r="G18" s="16"/>
      <c r="H18" s="16"/>
      <c r="I18" s="17"/>
      <c r="J18" s="5"/>
      <c r="K18" s="5"/>
      <c r="L18" s="18"/>
      <c r="M18" s="6" t="s">
        <v>30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32</v>
      </c>
    </row>
    <row r="20" spans="3:13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 t="s">
        <v>33</v>
      </c>
    </row>
    <row r="21" spans="3:13" x14ac:dyDescent="0.25">
      <c r="C21" s="19">
        <v>8</v>
      </c>
      <c r="D21" s="15">
        <v>40669</v>
      </c>
      <c r="E21" s="19">
        <v>52</v>
      </c>
      <c r="F21" s="19">
        <f>+E21</f>
        <v>52</v>
      </c>
      <c r="G21" s="19"/>
      <c r="H21" s="19"/>
      <c r="I21" s="19">
        <f>+F21</f>
        <v>52</v>
      </c>
      <c r="J21" s="19">
        <f>52000000/5200</f>
        <v>10000</v>
      </c>
      <c r="K21" s="5">
        <f>+J21*I21</f>
        <v>520000</v>
      </c>
      <c r="L21" s="18">
        <v>0.01</v>
      </c>
      <c r="M21" s="7" t="s">
        <v>29</v>
      </c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8"/>
      <c r="M22" s="7" t="s">
        <v>31</v>
      </c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7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6"/>
  <sheetViews>
    <sheetView workbookViewId="0">
      <selection activeCell="C14" sqref="C14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10" width="11.42578125" style="13"/>
    <col min="11" max="11" width="13.28515625" style="13" customWidth="1"/>
    <col min="12" max="12" width="11.42578125" style="13"/>
    <col min="13" max="13" width="52.28515625" bestFit="1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4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41</v>
      </c>
    </row>
    <row r="11" spans="2:25" ht="18.75" x14ac:dyDescent="0.3">
      <c r="B11" s="1" t="s">
        <v>5</v>
      </c>
      <c r="C11" s="21" t="s">
        <v>42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3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25</v>
      </c>
      <c r="D17" s="15">
        <v>40633</v>
      </c>
      <c r="E17" s="16">
        <v>520000</v>
      </c>
      <c r="F17" s="16">
        <f>+E17</f>
        <v>520000</v>
      </c>
      <c r="G17" s="16"/>
      <c r="H17" s="16"/>
      <c r="I17" s="17">
        <f>+F17</f>
        <v>520000</v>
      </c>
      <c r="J17" s="5">
        <v>1</v>
      </c>
      <c r="K17" s="5">
        <f>+I17*J17</f>
        <v>520000</v>
      </c>
      <c r="L17" s="18">
        <v>0.01</v>
      </c>
      <c r="M17" s="6" t="s">
        <v>20</v>
      </c>
    </row>
    <row r="18" spans="3:13" x14ac:dyDescent="0.25">
      <c r="C18" s="19"/>
      <c r="D18" s="15"/>
      <c r="E18" s="16"/>
      <c r="F18" s="16"/>
      <c r="G18" s="16"/>
      <c r="H18" s="16"/>
      <c r="I18" s="17"/>
      <c r="J18" s="5"/>
      <c r="K18" s="5"/>
      <c r="L18" s="18"/>
      <c r="M18" s="6" t="s">
        <v>30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32</v>
      </c>
    </row>
    <row r="20" spans="3:13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 t="s">
        <v>33</v>
      </c>
    </row>
    <row r="21" spans="3:13" x14ac:dyDescent="0.25">
      <c r="C21" s="19">
        <v>9</v>
      </c>
      <c r="D21" s="15">
        <v>40669</v>
      </c>
      <c r="E21" s="19">
        <v>52</v>
      </c>
      <c r="F21" s="19">
        <f>+E21</f>
        <v>52</v>
      </c>
      <c r="G21" s="19"/>
      <c r="H21" s="19"/>
      <c r="I21" s="19">
        <f>+F21</f>
        <v>52</v>
      </c>
      <c r="J21" s="19">
        <f>52000000/5200</f>
        <v>10000</v>
      </c>
      <c r="K21" s="5">
        <f>+J21*I21</f>
        <v>520000</v>
      </c>
      <c r="L21" s="18">
        <v>0.01</v>
      </c>
      <c r="M21" s="7" t="s">
        <v>29</v>
      </c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7" t="s">
        <v>31</v>
      </c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7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6"/>
  <sheetViews>
    <sheetView workbookViewId="0">
      <selection activeCell="C14" sqref="C14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10" width="11.42578125" style="13"/>
    <col min="11" max="11" width="13.28515625" style="13" customWidth="1"/>
    <col min="12" max="12" width="11.42578125" style="13"/>
    <col min="13" max="13" width="51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5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43</v>
      </c>
    </row>
    <row r="11" spans="2:25" ht="18.75" x14ac:dyDescent="0.3">
      <c r="B11" s="1" t="s">
        <v>5</v>
      </c>
      <c r="C11" s="21" t="s">
        <v>44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3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26</v>
      </c>
      <c r="D17" s="15">
        <v>40633</v>
      </c>
      <c r="E17" s="16">
        <v>520000</v>
      </c>
      <c r="F17" s="16">
        <f>+E17</f>
        <v>520000</v>
      </c>
      <c r="G17" s="16"/>
      <c r="H17" s="16"/>
      <c r="I17" s="17">
        <f>+F17</f>
        <v>520000</v>
      </c>
      <c r="J17" s="5">
        <v>1</v>
      </c>
      <c r="K17" s="5">
        <f>+I17*J17</f>
        <v>520000</v>
      </c>
      <c r="L17" s="18">
        <v>0.01</v>
      </c>
      <c r="M17" s="6" t="s">
        <v>20</v>
      </c>
    </row>
    <row r="18" spans="3:13" x14ac:dyDescent="0.25">
      <c r="C18" s="19"/>
      <c r="D18" s="15"/>
      <c r="E18" s="16"/>
      <c r="F18" s="16"/>
      <c r="G18" s="16"/>
      <c r="H18" s="16"/>
      <c r="I18" s="17"/>
      <c r="J18" s="5"/>
      <c r="K18" s="5"/>
      <c r="L18" s="18"/>
      <c r="M18" s="6" t="s">
        <v>30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32</v>
      </c>
    </row>
    <row r="20" spans="3:13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 t="s">
        <v>33</v>
      </c>
    </row>
    <row r="21" spans="3:13" x14ac:dyDescent="0.25">
      <c r="C21" s="19">
        <v>10</v>
      </c>
      <c r="D21" s="15">
        <v>40669</v>
      </c>
      <c r="E21" s="19">
        <v>52</v>
      </c>
      <c r="F21" s="19">
        <f>+E21</f>
        <v>52</v>
      </c>
      <c r="G21" s="19"/>
      <c r="H21" s="19"/>
      <c r="I21" s="19">
        <f>+F21</f>
        <v>52</v>
      </c>
      <c r="J21" s="19">
        <f>52000000/5200</f>
        <v>10000</v>
      </c>
      <c r="K21" s="5">
        <f>+J21*I21</f>
        <v>520000</v>
      </c>
      <c r="L21" s="18">
        <v>0.01</v>
      </c>
      <c r="M21" s="7" t="s">
        <v>29</v>
      </c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7" t="s">
        <v>31</v>
      </c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7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26"/>
  <sheetViews>
    <sheetView tabSelected="1" workbookViewId="0">
      <selection activeCell="D27" sqref="D27"/>
    </sheetView>
  </sheetViews>
  <sheetFormatPr baseColWidth="10" defaultRowHeight="15" x14ac:dyDescent="0.25"/>
  <cols>
    <col min="1" max="1" width="4.5703125" customWidth="1"/>
    <col min="2" max="2" width="31.85546875" customWidth="1"/>
    <col min="3" max="3" width="12.28515625" style="13" customWidth="1"/>
    <col min="4" max="8" width="12.42578125" style="13" customWidth="1"/>
    <col min="9" max="10" width="11.42578125" style="13"/>
    <col min="11" max="11" width="13.28515625" style="13" customWidth="1"/>
    <col min="12" max="12" width="11.42578125" style="13"/>
    <col min="13" max="13" width="52.28515625" bestFit="1" customWidth="1"/>
    <col min="15" max="15" width="10.5703125" customWidth="1"/>
    <col min="21" max="21" width="10.140625" customWidth="1"/>
    <col min="24" max="24" width="8.5703125" customWidth="1"/>
  </cols>
  <sheetData>
    <row r="4" spans="2:25" s="1" customFormat="1" ht="18.75" x14ac:dyDescent="0.3">
      <c r="B4" s="3" t="s">
        <v>34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28</v>
      </c>
      <c r="M4" s="24">
        <v>6</v>
      </c>
    </row>
    <row r="5" spans="2:25" s="1" customFormat="1" ht="18.75" x14ac:dyDescent="0.3">
      <c r="B5" s="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5" s="1" customFormat="1" ht="18.75" x14ac:dyDescent="0.3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25" s="1" customFormat="1" ht="37.5" customHeight="1" x14ac:dyDescent="0.3">
      <c r="B7" s="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25" ht="18.75" x14ac:dyDescent="0.3">
      <c r="B8" s="1" t="s">
        <v>10</v>
      </c>
      <c r="C8" s="22">
        <v>45163</v>
      </c>
    </row>
    <row r="9" spans="2:25" x14ac:dyDescent="0.25">
      <c r="B9" s="2"/>
      <c r="C9" s="14"/>
    </row>
    <row r="10" spans="2:25" ht="18.75" x14ac:dyDescent="0.3">
      <c r="B10" s="1" t="s">
        <v>4</v>
      </c>
      <c r="C10" s="21" t="s">
        <v>45</v>
      </c>
    </row>
    <row r="11" spans="2:25" ht="18.75" x14ac:dyDescent="0.3">
      <c r="B11" s="1" t="s">
        <v>5</v>
      </c>
      <c r="C11" s="21" t="s">
        <v>46</v>
      </c>
    </row>
    <row r="12" spans="2:25" ht="18.75" x14ac:dyDescent="0.3">
      <c r="B12" s="1" t="s">
        <v>6</v>
      </c>
      <c r="C12" s="21"/>
    </row>
    <row r="13" spans="2:25" ht="18.75" x14ac:dyDescent="0.3">
      <c r="B13" s="1" t="s">
        <v>7</v>
      </c>
      <c r="C13" s="21"/>
    </row>
    <row r="14" spans="2:25" ht="18.75" x14ac:dyDescent="0.3">
      <c r="B14" s="1" t="s">
        <v>11</v>
      </c>
      <c r="C14" s="21"/>
    </row>
    <row r="15" spans="2:25" ht="15.75" thickBot="1" x14ac:dyDescent="0.3">
      <c r="B15" s="2"/>
      <c r="C15" s="14"/>
    </row>
    <row r="16" spans="2:25" s="2" customFormat="1" ht="39.75" thickBot="1" x14ac:dyDescent="0.3">
      <c r="C16" s="8" t="s">
        <v>8</v>
      </c>
      <c r="D16" s="8" t="s">
        <v>9</v>
      </c>
      <c r="E16" s="9" t="s">
        <v>12</v>
      </c>
      <c r="F16" s="9" t="s">
        <v>13</v>
      </c>
      <c r="G16" s="9" t="s">
        <v>14</v>
      </c>
      <c r="H16" s="9" t="s">
        <v>19</v>
      </c>
      <c r="I16" s="9" t="s">
        <v>17</v>
      </c>
      <c r="J16" s="10" t="s">
        <v>2</v>
      </c>
      <c r="K16" s="10" t="s">
        <v>0</v>
      </c>
      <c r="L16" s="11" t="s">
        <v>1</v>
      </c>
      <c r="M16" s="11" t="s">
        <v>15</v>
      </c>
      <c r="N16"/>
      <c r="O16"/>
      <c r="P16"/>
      <c r="Q16"/>
      <c r="R16"/>
      <c r="S16"/>
      <c r="T16"/>
      <c r="U16"/>
      <c r="V16"/>
      <c r="W16"/>
      <c r="X16"/>
      <c r="Y16"/>
    </row>
    <row r="17" spans="3:13" x14ac:dyDescent="0.25">
      <c r="C17" s="4" t="s">
        <v>27</v>
      </c>
      <c r="D17" s="15">
        <v>40633</v>
      </c>
      <c r="E17" s="16">
        <v>520000</v>
      </c>
      <c r="F17" s="16">
        <f>+E17</f>
        <v>520000</v>
      </c>
      <c r="G17" s="16"/>
      <c r="H17" s="16"/>
      <c r="I17" s="17">
        <f>+F17</f>
        <v>520000</v>
      </c>
      <c r="J17" s="5">
        <v>1</v>
      </c>
      <c r="K17" s="5">
        <f>+I17*J17</f>
        <v>520000</v>
      </c>
      <c r="L17" s="18">
        <v>0.01</v>
      </c>
      <c r="M17" s="6" t="s">
        <v>20</v>
      </c>
    </row>
    <row r="18" spans="3:13" x14ac:dyDescent="0.25">
      <c r="C18" s="19"/>
      <c r="D18" s="15"/>
      <c r="E18" s="16"/>
      <c r="F18" s="16"/>
      <c r="G18" s="16"/>
      <c r="H18" s="16"/>
      <c r="I18" s="17"/>
      <c r="J18" s="5"/>
      <c r="K18" s="5"/>
      <c r="L18" s="18"/>
      <c r="M18" s="6" t="s">
        <v>30</v>
      </c>
    </row>
    <row r="19" spans="3:13" x14ac:dyDescent="0.25">
      <c r="C19" s="19"/>
      <c r="D19" s="15"/>
      <c r="E19" s="16"/>
      <c r="F19" s="16"/>
      <c r="G19" s="16"/>
      <c r="H19" s="16"/>
      <c r="I19" s="17"/>
      <c r="J19" s="5"/>
      <c r="K19" s="5"/>
      <c r="L19" s="18"/>
      <c r="M19" s="6" t="s">
        <v>32</v>
      </c>
    </row>
    <row r="20" spans="3:13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 t="s">
        <v>33</v>
      </c>
    </row>
    <row r="21" spans="3:13" x14ac:dyDescent="0.25">
      <c r="C21" s="19">
        <v>11</v>
      </c>
      <c r="D21" s="15">
        <v>40669</v>
      </c>
      <c r="E21" s="19">
        <v>52</v>
      </c>
      <c r="F21" s="19">
        <f>+E21</f>
        <v>52</v>
      </c>
      <c r="G21" s="19"/>
      <c r="H21" s="19"/>
      <c r="I21" s="19">
        <f>+F21</f>
        <v>52</v>
      </c>
      <c r="J21" s="19">
        <f>52000000/5200</f>
        <v>10000</v>
      </c>
      <c r="K21" s="5">
        <f>+J21*I21</f>
        <v>520000</v>
      </c>
      <c r="L21" s="18">
        <v>0.01</v>
      </c>
      <c r="M21" s="7" t="s">
        <v>29</v>
      </c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7" t="s">
        <v>31</v>
      </c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7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7"/>
    </row>
  </sheetData>
  <printOptions horizontalCentered="1" verticalCentered="1"/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mvu</vt:lpstr>
      <vt:lpstr>AAS</vt:lpstr>
      <vt:lpstr>mvh</vt:lpstr>
      <vt:lpstr>cvo</vt:lpstr>
      <vt:lpstr>svo</vt:lpstr>
      <vt:lpstr>avh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ROBERTO</cp:lastModifiedBy>
  <cp:lastPrinted>2015-12-18T16:58:27Z</cp:lastPrinted>
  <dcterms:created xsi:type="dcterms:W3CDTF">2012-07-11T23:09:59Z</dcterms:created>
  <dcterms:modified xsi:type="dcterms:W3CDTF">2023-11-03T19:31:43Z</dcterms:modified>
</cp:coreProperties>
</file>