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3\CPCICHILE 2023\ACTUALIZACION CONTABLE OCTUBRE 2023\modulo cuatro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H37" i="1"/>
  <c r="H34" i="1"/>
  <c r="G33" i="1"/>
  <c r="D34" i="1"/>
  <c r="C33" i="1"/>
  <c r="H30" i="1"/>
  <c r="G29" i="1"/>
  <c r="H31" i="1" s="1"/>
  <c r="G28" i="1"/>
  <c r="H20" i="1"/>
  <c r="H21" i="1" s="1"/>
  <c r="G19" i="1"/>
  <c r="G18" i="1"/>
  <c r="E15" i="1"/>
  <c r="E8" i="1"/>
  <c r="D15" i="1"/>
  <c r="D8" i="1"/>
  <c r="H24" i="1"/>
  <c r="G23" i="1"/>
  <c r="M8" i="1"/>
  <c r="J14" i="1"/>
  <c r="L14" i="1" s="1"/>
  <c r="H14" i="1"/>
  <c r="F14" i="1"/>
  <c r="F13" i="1"/>
  <c r="J12" i="1"/>
  <c r="E14" i="1"/>
  <c r="G13" i="1"/>
  <c r="G14" i="1" s="1"/>
  <c r="E13" i="1"/>
  <c r="L12" i="1"/>
  <c r="M12" i="1" s="1"/>
  <c r="E12" i="1"/>
  <c r="L6" i="1"/>
  <c r="M6" i="1" s="1"/>
  <c r="L7" i="1"/>
  <c r="M7" i="1" s="1"/>
  <c r="L5" i="1"/>
  <c r="M5" i="1" s="1"/>
  <c r="J6" i="1"/>
  <c r="J7" i="1"/>
  <c r="I7" i="1"/>
  <c r="J5" i="1"/>
  <c r="E7" i="1"/>
  <c r="G6" i="1"/>
  <c r="G7" i="1" s="1"/>
  <c r="E6" i="1"/>
  <c r="E5" i="1"/>
  <c r="M14" i="1" l="1"/>
  <c r="J13" i="1"/>
  <c r="L13" i="1" s="1"/>
  <c r="M13" i="1" s="1"/>
  <c r="M15" i="1" l="1"/>
</calcChain>
</file>

<file path=xl/sharedStrings.xml><?xml version="1.0" encoding="utf-8"?>
<sst xmlns="http://schemas.openxmlformats.org/spreadsheetml/2006/main" count="59" uniqueCount="27">
  <si>
    <t>SUELDO BASE</t>
  </si>
  <si>
    <t>F INGRESO</t>
  </si>
  <si>
    <t>Pedro Rojas</t>
  </si>
  <si>
    <t xml:space="preserve">Macarena Silva </t>
  </si>
  <si>
    <t xml:space="preserve">MENSUAL </t>
  </si>
  <si>
    <t>DIARIO</t>
  </si>
  <si>
    <t>F CIERRE</t>
  </si>
  <si>
    <t>N° MESES</t>
  </si>
  <si>
    <t>PROVISION</t>
  </si>
  <si>
    <t>VACACIONES</t>
  </si>
  <si>
    <t>TRABAJADOS</t>
  </si>
  <si>
    <t>N° DIAS</t>
  </si>
  <si>
    <t>HÁBILES</t>
  </si>
  <si>
    <t>CÁLCULO DE PROVISION DE VACACIONES DE UNA EMPRESA</t>
  </si>
  <si>
    <t>TRABAJADOR/A</t>
  </si>
  <si>
    <t xml:space="preserve">José Retamales </t>
  </si>
  <si>
    <t>N° VACACIONES</t>
  </si>
  <si>
    <t>TOMADAS</t>
  </si>
  <si>
    <t>PENDIENTES</t>
  </si>
  <si>
    <t>Año 2022</t>
  </si>
  <si>
    <t>Gasto por Vacaciones del Personal</t>
  </si>
  <si>
    <t xml:space="preserve">Provisión Vacaciones del  Personal </t>
  </si>
  <si>
    <t>Año 2023</t>
  </si>
  <si>
    <t>Remuneraciones del Personal</t>
  </si>
  <si>
    <t>Cotizaciones Previsionales</t>
  </si>
  <si>
    <t>Aporte Empleador</t>
  </si>
  <si>
    <t>Remuneraciones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</si>
</sst>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tabSelected="1" workbookViewId="0">
      <selection activeCell="G37" sqref="G37"/>
    </sheetView>
  </sheetViews>
  <sheetFormatPr baseColWidth="10" defaultRowHeight="15" x14ac:dyDescent="0.25"/>
  <cols>
    <col min="3" max="3" width="16.140625" customWidth="1"/>
    <col min="4" max="4" width="11.5703125" customWidth="1"/>
    <col min="5" max="5" width="12.28515625" customWidth="1"/>
    <col min="12" max="12" width="13.140625" customWidth="1"/>
    <col min="13" max="13" width="13.42578125" customWidth="1"/>
  </cols>
  <sheetData>
    <row r="2" spans="3:13" ht="15.75" thickBot="1" x14ac:dyDescent="0.3">
      <c r="C2" s="1" t="s">
        <v>13</v>
      </c>
    </row>
    <row r="3" spans="3:13" x14ac:dyDescent="0.25">
      <c r="C3" s="4" t="s">
        <v>14</v>
      </c>
      <c r="D3" s="5" t="s">
        <v>0</v>
      </c>
      <c r="E3" s="5" t="s">
        <v>0</v>
      </c>
      <c r="F3" s="5" t="s">
        <v>1</v>
      </c>
      <c r="G3" s="5" t="s">
        <v>6</v>
      </c>
      <c r="H3" s="5" t="s">
        <v>7</v>
      </c>
      <c r="I3" s="5" t="s">
        <v>11</v>
      </c>
      <c r="J3" s="5" t="s">
        <v>11</v>
      </c>
      <c r="K3" s="5" t="s">
        <v>16</v>
      </c>
      <c r="L3" s="5" t="s">
        <v>16</v>
      </c>
      <c r="M3" s="6" t="s">
        <v>8</v>
      </c>
    </row>
    <row r="4" spans="3:13" ht="15.75" thickBot="1" x14ac:dyDescent="0.3">
      <c r="C4" s="7"/>
      <c r="D4" s="8" t="s">
        <v>4</v>
      </c>
      <c r="E4" s="8" t="s">
        <v>5</v>
      </c>
      <c r="F4" s="8"/>
      <c r="G4" s="8"/>
      <c r="H4" s="8" t="s">
        <v>10</v>
      </c>
      <c r="I4" s="8" t="s">
        <v>10</v>
      </c>
      <c r="J4" s="8" t="s">
        <v>12</v>
      </c>
      <c r="K4" s="8" t="s">
        <v>17</v>
      </c>
      <c r="L4" s="8" t="s">
        <v>18</v>
      </c>
      <c r="M4" s="9" t="s">
        <v>9</v>
      </c>
    </row>
    <row r="5" spans="3:13" x14ac:dyDescent="0.25">
      <c r="C5" s="10" t="s">
        <v>2</v>
      </c>
      <c r="D5" s="11">
        <v>1500000</v>
      </c>
      <c r="E5" s="11">
        <f>+D5/30</f>
        <v>50000</v>
      </c>
      <c r="F5" s="12">
        <v>44562</v>
      </c>
      <c r="G5" s="12">
        <v>44926</v>
      </c>
      <c r="H5" s="10">
        <v>12</v>
      </c>
      <c r="I5" s="10">
        <v>0</v>
      </c>
      <c r="J5" s="10">
        <f>(H5+I5)*1.25</f>
        <v>15</v>
      </c>
      <c r="K5" s="10">
        <v>0</v>
      </c>
      <c r="L5" s="10">
        <f>+J5-K5</f>
        <v>15</v>
      </c>
      <c r="M5" s="11">
        <f>+L5*E5</f>
        <v>750000</v>
      </c>
    </row>
    <row r="6" spans="3:13" x14ac:dyDescent="0.25">
      <c r="C6" s="13" t="s">
        <v>3</v>
      </c>
      <c r="D6" s="14">
        <v>745000</v>
      </c>
      <c r="E6" s="14">
        <f>+D6/30</f>
        <v>24833.333333333332</v>
      </c>
      <c r="F6" s="15">
        <v>44682</v>
      </c>
      <c r="G6" s="15">
        <f>+G5</f>
        <v>44926</v>
      </c>
      <c r="H6" s="13">
        <v>8</v>
      </c>
      <c r="I6" s="13">
        <v>0</v>
      </c>
      <c r="J6" s="13">
        <f t="shared" ref="J6:J7" si="0">(H6+I6)*1.25</f>
        <v>10</v>
      </c>
      <c r="K6" s="13">
        <v>3</v>
      </c>
      <c r="L6" s="13">
        <f t="shared" ref="L6:L7" si="1">+J6-K6</f>
        <v>7</v>
      </c>
      <c r="M6" s="14">
        <f t="shared" ref="M6:M7" si="2">+L6*E6</f>
        <v>173833.33333333331</v>
      </c>
    </row>
    <row r="7" spans="3:13" ht="15.75" thickBot="1" x14ac:dyDescent="0.3">
      <c r="C7" s="13" t="s">
        <v>15</v>
      </c>
      <c r="D7" s="14">
        <v>460000</v>
      </c>
      <c r="E7" s="14">
        <f>+D7/30</f>
        <v>15333.333333333334</v>
      </c>
      <c r="F7" s="15">
        <v>45242</v>
      </c>
      <c r="G7" s="15">
        <f>+G6</f>
        <v>44926</v>
      </c>
      <c r="H7" s="13">
        <v>1</v>
      </c>
      <c r="I7" s="13">
        <f>18/30</f>
        <v>0.6</v>
      </c>
      <c r="J7" s="13">
        <f t="shared" si="0"/>
        <v>2</v>
      </c>
      <c r="K7" s="13">
        <v>0</v>
      </c>
      <c r="L7" s="13">
        <f t="shared" si="1"/>
        <v>2</v>
      </c>
      <c r="M7" s="17">
        <f t="shared" si="2"/>
        <v>30666.666666666668</v>
      </c>
    </row>
    <row r="8" spans="3:13" ht="15.75" thickBot="1" x14ac:dyDescent="0.3">
      <c r="C8" s="3"/>
      <c r="D8" s="18">
        <f>SUM(D5:D7)</f>
        <v>2705000</v>
      </c>
      <c r="E8" s="18">
        <f>SUM(E5:E7)</f>
        <v>90166.666666666657</v>
      </c>
      <c r="F8" s="3"/>
      <c r="G8" s="3"/>
      <c r="H8" s="3"/>
      <c r="I8" s="3"/>
      <c r="J8" s="3"/>
      <c r="K8" s="3"/>
      <c r="L8" s="3"/>
      <c r="M8" s="18">
        <f>SUM(M5:M7)</f>
        <v>954499.99999999988</v>
      </c>
    </row>
    <row r="9" spans="3:13" ht="15.75" thickBot="1" x14ac:dyDescent="0.3">
      <c r="C9" s="3"/>
      <c r="D9" s="16"/>
      <c r="E9" s="16"/>
      <c r="F9" s="3"/>
      <c r="G9" s="3"/>
      <c r="H9" s="3"/>
      <c r="I9" s="3"/>
      <c r="J9" s="3"/>
      <c r="K9" s="3"/>
      <c r="L9" s="3"/>
      <c r="M9" s="16"/>
    </row>
    <row r="10" spans="3:13" x14ac:dyDescent="0.25">
      <c r="C10" s="4" t="s">
        <v>14</v>
      </c>
      <c r="D10" s="5" t="s">
        <v>0</v>
      </c>
      <c r="E10" s="5" t="s">
        <v>0</v>
      </c>
      <c r="F10" s="5" t="s">
        <v>1</v>
      </c>
      <c r="G10" s="5" t="s">
        <v>6</v>
      </c>
      <c r="H10" s="5" t="s">
        <v>7</v>
      </c>
      <c r="I10" s="5" t="s">
        <v>11</v>
      </c>
      <c r="J10" s="5" t="s">
        <v>11</v>
      </c>
      <c r="K10" s="5" t="s">
        <v>16</v>
      </c>
      <c r="L10" s="5" t="s">
        <v>16</v>
      </c>
      <c r="M10" s="6" t="s">
        <v>8</v>
      </c>
    </row>
    <row r="11" spans="3:13" ht="15.75" thickBot="1" x14ac:dyDescent="0.3">
      <c r="C11" s="7"/>
      <c r="D11" s="8" t="s">
        <v>4</v>
      </c>
      <c r="E11" s="8" t="s">
        <v>5</v>
      </c>
      <c r="F11" s="8"/>
      <c r="G11" s="8"/>
      <c r="H11" s="8" t="s">
        <v>10</v>
      </c>
      <c r="I11" s="8" t="s">
        <v>10</v>
      </c>
      <c r="J11" s="8" t="s">
        <v>12</v>
      </c>
      <c r="K11" s="8" t="s">
        <v>17</v>
      </c>
      <c r="L11" s="8" t="s">
        <v>18</v>
      </c>
      <c r="M11" s="9" t="s">
        <v>9</v>
      </c>
    </row>
    <row r="12" spans="3:13" x14ac:dyDescent="0.25">
      <c r="C12" s="10" t="s">
        <v>2</v>
      </c>
      <c r="D12" s="11">
        <v>1500000</v>
      </c>
      <c r="E12" s="11">
        <f>+D12/30</f>
        <v>50000</v>
      </c>
      <c r="F12" s="12">
        <v>44927</v>
      </c>
      <c r="G12" s="12">
        <v>45291</v>
      </c>
      <c r="H12" s="10">
        <v>12</v>
      </c>
      <c r="I12" s="10">
        <v>0</v>
      </c>
      <c r="J12" s="10">
        <f>(H12+I12)*1.25+L5</f>
        <v>30</v>
      </c>
      <c r="K12" s="10">
        <v>15</v>
      </c>
      <c r="L12" s="10">
        <f>+J12-K12</f>
        <v>15</v>
      </c>
      <c r="M12" s="11">
        <f>+L12*E12</f>
        <v>750000</v>
      </c>
    </row>
    <row r="13" spans="3:13" ht="15.75" thickBot="1" x14ac:dyDescent="0.3">
      <c r="C13" s="13" t="s">
        <v>3</v>
      </c>
      <c r="D13" s="14">
        <v>745000</v>
      </c>
      <c r="E13" s="14">
        <f>+D13/30</f>
        <v>24833.333333333332</v>
      </c>
      <c r="F13" s="15">
        <f>+F12</f>
        <v>44927</v>
      </c>
      <c r="G13" s="15">
        <f>+G12</f>
        <v>45291</v>
      </c>
      <c r="H13" s="13">
        <v>12</v>
      </c>
      <c r="I13" s="13">
        <v>0</v>
      </c>
      <c r="J13" s="10">
        <f>(H13+I13)*1.25+L6</f>
        <v>22</v>
      </c>
      <c r="K13" s="13">
        <v>7</v>
      </c>
      <c r="L13" s="13">
        <f t="shared" ref="L13:L14" si="3">+J13-K13</f>
        <v>15</v>
      </c>
      <c r="M13" s="14">
        <f t="shared" ref="M13:M14" si="4">+L13*E13</f>
        <v>372500</v>
      </c>
    </row>
    <row r="14" spans="3:13" ht="15.75" thickBot="1" x14ac:dyDescent="0.3">
      <c r="C14" s="13" t="s">
        <v>15</v>
      </c>
      <c r="D14" s="18">
        <v>460000</v>
      </c>
      <c r="E14" s="14">
        <f>+D14/30</f>
        <v>15333.333333333334</v>
      </c>
      <c r="F14" s="15">
        <f>+F13</f>
        <v>44927</v>
      </c>
      <c r="G14" s="15">
        <f>+G13</f>
        <v>45291</v>
      </c>
      <c r="H14" s="13">
        <f>+H13</f>
        <v>12</v>
      </c>
      <c r="I14" s="13">
        <v>0</v>
      </c>
      <c r="J14" s="10">
        <f>(H14+I14)*1.25+L7</f>
        <v>17</v>
      </c>
      <c r="K14" s="13">
        <v>17</v>
      </c>
      <c r="L14" s="13">
        <f t="shared" si="3"/>
        <v>0</v>
      </c>
      <c r="M14" s="17">
        <f t="shared" si="4"/>
        <v>0</v>
      </c>
    </row>
    <row r="15" spans="3:13" ht="15.75" thickBot="1" x14ac:dyDescent="0.3">
      <c r="D15" s="18">
        <f>SUM(D12:D14)</f>
        <v>2705000</v>
      </c>
      <c r="E15" s="18">
        <f>SUM(E12:E14)</f>
        <v>90166.666666666657</v>
      </c>
      <c r="M15" s="18">
        <f>SUM(M12:M14)</f>
        <v>1122500</v>
      </c>
    </row>
    <row r="17" spans="3:8" x14ac:dyDescent="0.25">
      <c r="C17" s="21" t="s">
        <v>19</v>
      </c>
    </row>
    <row r="18" spans="3:8" x14ac:dyDescent="0.25">
      <c r="C18" t="s">
        <v>23</v>
      </c>
      <c r="G18" s="2">
        <f>+D5*12+D6*8+D7*1+E7*18</f>
        <v>24696000</v>
      </c>
    </row>
    <row r="19" spans="3:8" x14ac:dyDescent="0.25">
      <c r="C19" t="s">
        <v>25</v>
      </c>
      <c r="G19" s="2">
        <f>+G18*5%</f>
        <v>1234800</v>
      </c>
      <c r="H19" s="2"/>
    </row>
    <row r="20" spans="3:8" x14ac:dyDescent="0.25">
      <c r="E20" t="s">
        <v>24</v>
      </c>
      <c r="G20" s="2"/>
      <c r="H20" s="2">
        <f>+G18*19%+G19</f>
        <v>5927040</v>
      </c>
    </row>
    <row r="21" spans="3:8" x14ac:dyDescent="0.25">
      <c r="E21" t="s">
        <v>26</v>
      </c>
      <c r="G21" s="2"/>
      <c r="H21" s="2">
        <f>+G18+G19-H20</f>
        <v>20003760</v>
      </c>
    </row>
    <row r="22" spans="3:8" x14ac:dyDescent="0.25">
      <c r="C22" s="19"/>
      <c r="G22" s="2"/>
      <c r="H22" s="2"/>
    </row>
    <row r="23" spans="3:8" x14ac:dyDescent="0.25">
      <c r="C23" s="20" t="s">
        <v>20</v>
      </c>
      <c r="G23" s="2">
        <f>+M8</f>
        <v>954499.99999999988</v>
      </c>
    </row>
    <row r="24" spans="3:8" x14ac:dyDescent="0.25">
      <c r="D24" t="s">
        <v>21</v>
      </c>
      <c r="G24" s="2"/>
      <c r="H24" s="2">
        <f>+G23</f>
        <v>954499.99999999988</v>
      </c>
    </row>
    <row r="25" spans="3:8" x14ac:dyDescent="0.25">
      <c r="G25" s="2"/>
      <c r="H25" s="2"/>
    </row>
    <row r="26" spans="3:8" x14ac:dyDescent="0.25">
      <c r="G26" s="2"/>
      <c r="H26" s="2"/>
    </row>
    <row r="27" spans="3:8" x14ac:dyDescent="0.25">
      <c r="C27" s="22" t="s">
        <v>22</v>
      </c>
      <c r="G27" s="2"/>
    </row>
    <row r="28" spans="3:8" x14ac:dyDescent="0.25">
      <c r="C28" t="s">
        <v>23</v>
      </c>
      <c r="G28" s="2">
        <f>+D15*12</f>
        <v>32460000</v>
      </c>
      <c r="H28" s="2"/>
    </row>
    <row r="29" spans="3:8" x14ac:dyDescent="0.25">
      <c r="C29" t="s">
        <v>25</v>
      </c>
      <c r="G29" s="2">
        <f>+G28*5%</f>
        <v>1623000</v>
      </c>
      <c r="H29" s="2"/>
    </row>
    <row r="30" spans="3:8" x14ac:dyDescent="0.25">
      <c r="E30" t="s">
        <v>24</v>
      </c>
      <c r="G30" s="2"/>
      <c r="H30" s="2">
        <f>+G28*19%+G29</f>
        <v>7790400</v>
      </c>
    </row>
    <row r="31" spans="3:8" x14ac:dyDescent="0.25">
      <c r="E31" t="s">
        <v>26</v>
      </c>
      <c r="G31" s="2"/>
      <c r="H31">
        <f>+G28+G29-H30</f>
        <v>26292600</v>
      </c>
    </row>
    <row r="32" spans="3:8" x14ac:dyDescent="0.25">
      <c r="G32" s="2"/>
      <c r="H32" s="2"/>
    </row>
    <row r="33" spans="3:8" x14ac:dyDescent="0.25">
      <c r="C33" t="str">
        <f>+D24</f>
        <v xml:space="preserve">Provisión Vacaciones del  Personal </v>
      </c>
      <c r="G33" s="2">
        <f>+M8</f>
        <v>954499.99999999988</v>
      </c>
    </row>
    <row r="34" spans="3:8" x14ac:dyDescent="0.25">
      <c r="D34" t="str">
        <f>+C28</f>
        <v>Remuneraciones del Personal</v>
      </c>
      <c r="H34" s="2">
        <f>+G33</f>
        <v>954499.99999999988</v>
      </c>
    </row>
    <row r="36" spans="3:8" x14ac:dyDescent="0.25">
      <c r="C36" s="20" t="s">
        <v>20</v>
      </c>
      <c r="G36" s="2">
        <f>+M15</f>
        <v>1122500</v>
      </c>
    </row>
    <row r="37" spans="3:8" x14ac:dyDescent="0.25">
      <c r="D37" t="s">
        <v>21</v>
      </c>
      <c r="G37" s="2"/>
      <c r="H37" s="2">
        <f>+G36</f>
        <v>1122500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ACER_ASPIRE</dc:creator>
  <cp:lastModifiedBy>ACER_ASPIRE</cp:lastModifiedBy>
  <dcterms:created xsi:type="dcterms:W3CDTF">2023-11-18T10:34:30Z</dcterms:created>
  <dcterms:modified xsi:type="dcterms:W3CDTF">2023-11-18T11:13:45Z</dcterms:modified>
</cp:coreProperties>
</file>