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73cbb73a6fec0f0/Documentos/TRAVELDRIVE/ANA MARIA/C.P.C.I.CHILE/LABORATORIOS/1 MARZO 2024/"/>
    </mc:Choice>
  </mc:AlternateContent>
  <xr:revisionPtr revIDLastSave="2" documentId="8_{36BCA7B3-1366-4805-9F5C-E0D470552543}" xr6:coauthVersionLast="47" xr6:coauthVersionMax="47" xr10:uidLastSave="{F7F1B7A6-4634-4791-822B-66E8ED2432C4}"/>
  <bookViews>
    <workbookView xWindow="0" yWindow="1058" windowWidth="19200" windowHeight="10942" xr2:uid="{00000000-000D-0000-FFFF-FFFF00000000}"/>
  </bookViews>
  <sheets>
    <sheet name="LIQUIDAC" sheetId="39" r:id="rId1"/>
  </sheets>
  <definedNames>
    <definedName name="_xlnm.Print_Area" localSheetId="0">LIQUIDAC!$A$2:$H$52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39" l="1"/>
  <c r="D34" i="39"/>
  <c r="F42" i="39" s="1"/>
  <c r="D6" i="39"/>
  <c r="D17" i="39"/>
  <c r="F17" i="39" s="1"/>
  <c r="F18" i="39"/>
  <c r="F23" i="39"/>
  <c r="D20" i="39" l="1"/>
  <c r="F20" i="39" s="1"/>
  <c r="F16" i="39"/>
  <c r="D19" i="39"/>
  <c r="F19" i="39" s="1"/>
  <c r="F24" i="39" l="1"/>
  <c r="G24" i="39" l="1"/>
  <c r="F35" i="39"/>
  <c r="F33" i="39"/>
  <c r="D36" i="39" l="1"/>
</calcChain>
</file>

<file path=xl/sharedStrings.xml><?xml version="1.0" encoding="utf-8"?>
<sst xmlns="http://schemas.openxmlformats.org/spreadsheetml/2006/main" count="52" uniqueCount="52">
  <si>
    <t>MOVILIZACION</t>
  </si>
  <si>
    <t>COLACION</t>
  </si>
  <si>
    <t>HORAS EXTRAS</t>
  </si>
  <si>
    <t>GRATIFICACION</t>
  </si>
  <si>
    <t>NOMBRE</t>
  </si>
  <si>
    <t>MES/AÑO</t>
  </si>
  <si>
    <t xml:space="preserve">HABERES AFECTOS </t>
  </si>
  <si>
    <t>DS.LIC</t>
  </si>
  <si>
    <t>D.INA</t>
  </si>
  <si>
    <t>SUELDO BASE MENSUAL</t>
  </si>
  <si>
    <t>DIAS TRABAJADOS</t>
  </si>
  <si>
    <t>SUELDO BASE A PAGAR</t>
  </si>
  <si>
    <t>OTRAS REMUNERACIONES</t>
  </si>
  <si>
    <t>HABERES NO AFECTOS</t>
  </si>
  <si>
    <t>TOTAL NO AFECTO</t>
  </si>
  <si>
    <t>TOTAL HABERES</t>
  </si>
  <si>
    <t>DESCUENTOS DE CARGO DEL TRABAJADOR</t>
  </si>
  <si>
    <t>LEGALES</t>
  </si>
  <si>
    <t>A.F.P</t>
  </si>
  <si>
    <t>SEG.CESANTIA</t>
  </si>
  <si>
    <t>IMPUESTO UNICO</t>
  </si>
  <si>
    <t>OTROS DESCUENTOS VOLUNTARIOS</t>
  </si>
  <si>
    <t>LIQUIDO A PAGAR</t>
  </si>
  <si>
    <t>.</t>
  </si>
  <si>
    <t xml:space="preserve">FECHA : </t>
  </si>
  <si>
    <t>____/_____/_______</t>
  </si>
  <si>
    <t>SALUD</t>
  </si>
  <si>
    <t>_________________</t>
  </si>
  <si>
    <t>DS.VAC</t>
  </si>
  <si>
    <t>MONTO AFECTO</t>
  </si>
  <si>
    <t>indicado en la presente liquidación y no tengo cargo ni cobro alguno posterior que hacer por</t>
  </si>
  <si>
    <t>ninguno de los concepto comprendidos en ella.</t>
  </si>
  <si>
    <t>TOTAL HABERES AFECTOS</t>
  </si>
  <si>
    <t>TOTAL DESC LEGALES</t>
  </si>
  <si>
    <t>TOTAL DESC VOLUNTARIOS</t>
  </si>
  <si>
    <t>DS NC</t>
  </si>
  <si>
    <t>TOTAL LIQUIDO LEGAL A PAGAR</t>
  </si>
  <si>
    <t>SON (texto liquido):</t>
  </si>
  <si>
    <t>30% RECARGO DOM</t>
  </si>
  <si>
    <t>COMISION</t>
  </si>
  <si>
    <t xml:space="preserve">LIQUIDACION DE REMUNERACION MENSUAL                                                                                  </t>
  </si>
  <si>
    <t>BONO DE RESPONSABILIDAD</t>
  </si>
  <si>
    <t>ASIGNACION DE CAJA</t>
  </si>
  <si>
    <t>SEMANA CORRIDA</t>
  </si>
  <si>
    <t>PROVIDA</t>
  </si>
  <si>
    <t>PLAN ISAPRE CONSALUD</t>
  </si>
  <si>
    <t>7 UF</t>
  </si>
  <si>
    <t>CONSALUD</t>
  </si>
  <si>
    <t>AFC</t>
  </si>
  <si>
    <t>ADICIONAL DE SALUD SIN FRANQUICIA TRIBUTARIA</t>
  </si>
  <si>
    <t>EJEMPLO CALCULO COTIZACION ISAPRE VERSUS DESCUENTO DE IMPUESTO UNICO</t>
  </si>
  <si>
    <t>TOPE IMP. FEB 2024   84.3    U.F.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</si>
</sst>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&quot;$&quot;* #,##0_ ;_ &quot;$&quot;* \-#,##0_ ;_ &quot;$&quot;* &quot;-&quot;_ ;_ @_ "/>
    <numFmt numFmtId="165" formatCode="#,###"/>
    <numFmt numFmtId="166" formatCode="0_)"/>
    <numFmt numFmtId="167" formatCode="_ [$$-340A]* #,##0_ ;_ [$$-340A]* \-#,##0_ ;_ [$$-340A]* &quot;-&quot;_ ;_ @_ "/>
    <numFmt numFmtId="168" formatCode="0\ &quot;DIAS&quot;"/>
    <numFmt numFmtId="169" formatCode="&quot;$&quot;#,##0\ &quot;PROM.DIARIO&quot;"/>
    <numFmt numFmtId="170" formatCode="_-&quot;$&quot;* #,##0_-;\-&quot;$&quot;* #,##0_-;_-&quot;$&quot;* &quot;-&quot;_-;_-@_-"/>
    <numFmt numFmtId="171" formatCode="0\ &quot;HRS&quot;"/>
    <numFmt numFmtId="172" formatCode="\$#,##0\ &quot;valor hr&quot;"/>
    <numFmt numFmtId="173" formatCode="#,##0.000\ &quot;U.F&quot;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4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0" fontId="2" fillId="0" borderId="0" xfId="0" applyFont="1"/>
    <xf numFmtId="0" fontId="0" fillId="0" borderId="7" xfId="0" applyBorder="1"/>
    <xf numFmtId="3" fontId="5" fillId="0" borderId="3" xfId="0" applyNumberFormat="1" applyFont="1" applyBorder="1"/>
    <xf numFmtId="0" fontId="0" fillId="0" borderId="2" xfId="0" applyBorder="1" applyAlignment="1">
      <alignment horizontal="centerContinuous" vertical="justify"/>
    </xf>
    <xf numFmtId="3" fontId="5" fillId="0" borderId="3" xfId="0" applyNumberFormat="1" applyFont="1" applyBorder="1" applyAlignment="1">
      <alignment horizontal="centerContinuous" vertical="justify"/>
    </xf>
    <xf numFmtId="0" fontId="0" fillId="0" borderId="23" xfId="0" applyBorder="1"/>
    <xf numFmtId="0" fontId="0" fillId="0" borderId="23" xfId="0" applyBorder="1" applyAlignment="1">
      <alignment horizontal="centerContinuous"/>
    </xf>
    <xf numFmtId="3" fontId="5" fillId="0" borderId="8" xfId="0" applyNumberFormat="1" applyFont="1" applyBorder="1"/>
    <xf numFmtId="3" fontId="5" fillId="0" borderId="0" xfId="0" applyNumberFormat="1" applyFont="1"/>
    <xf numFmtId="0" fontId="6" fillId="0" borderId="0" xfId="0" applyFont="1"/>
    <xf numFmtId="0" fontId="4" fillId="0" borderId="6" xfId="0" applyFont="1" applyBorder="1" applyAlignment="1">
      <alignment horizontal="centerContinuous" vertical="justify"/>
    </xf>
    <xf numFmtId="0" fontId="4" fillId="0" borderId="7" xfId="0" applyFont="1" applyBorder="1" applyAlignment="1">
      <alignment horizontal="centerContinuous" vertical="justify"/>
    </xf>
    <xf numFmtId="3" fontId="2" fillId="0" borderId="7" xfId="0" applyNumberFormat="1" applyFont="1" applyBorder="1" applyAlignment="1">
      <alignment vertical="justify"/>
    </xf>
    <xf numFmtId="3" fontId="4" fillId="0" borderId="8" xfId="0" applyNumberFormat="1" applyFont="1" applyBorder="1" applyAlignment="1">
      <alignment horizontal="centerContinuous" vertical="justify"/>
    </xf>
    <xf numFmtId="0" fontId="4" fillId="0" borderId="2" xfId="0" applyFont="1" applyBorder="1" applyAlignment="1">
      <alignment horizontal="centerContinuous" vertical="justify"/>
    </xf>
    <xf numFmtId="3" fontId="4" fillId="0" borderId="3" xfId="0" applyNumberFormat="1" applyFont="1" applyBorder="1" applyAlignment="1">
      <alignment horizontal="centerContinuous" vertical="justify"/>
    </xf>
    <xf numFmtId="3" fontId="2" fillId="0" borderId="0" xfId="0" applyNumberFormat="1" applyFont="1"/>
    <xf numFmtId="0" fontId="4" fillId="0" borderId="0" xfId="0" applyFont="1" applyAlignment="1">
      <alignment horizontal="centerContinuous" vertical="justify"/>
    </xf>
    <xf numFmtId="3" fontId="2" fillId="0" borderId="0" xfId="0" applyNumberFormat="1" applyFont="1" applyAlignment="1">
      <alignment vertical="justify"/>
    </xf>
    <xf numFmtId="0" fontId="0" fillId="0" borderId="0" xfId="0" applyAlignment="1">
      <alignment horizontal="centerContinuous" vertical="justify"/>
    </xf>
    <xf numFmtId="0" fontId="4" fillId="0" borderId="6" xfId="0" applyFont="1" applyBorder="1" applyAlignment="1">
      <alignment horizontal="left"/>
    </xf>
    <xf numFmtId="14" fontId="4" fillId="0" borderId="7" xfId="0" applyNumberFormat="1" applyFont="1" applyBorder="1" applyAlignment="1">
      <alignment horizontal="right"/>
    </xf>
    <xf numFmtId="3" fontId="2" fillId="0" borderId="23" xfId="0" applyNumberFormat="1" applyFont="1" applyBorder="1"/>
    <xf numFmtId="3" fontId="2" fillId="3" borderId="22" xfId="0" applyNumberFormat="1" applyFont="1" applyFill="1" applyBorder="1"/>
    <xf numFmtId="0" fontId="0" fillId="3" borderId="2" xfId="0" applyFill="1" applyBorder="1" applyAlignment="1">
      <alignment horizontal="left"/>
    </xf>
    <xf numFmtId="0" fontId="0" fillId="3" borderId="0" xfId="0" applyFill="1"/>
    <xf numFmtId="3" fontId="2" fillId="3" borderId="0" xfId="0" applyNumberFormat="1" applyFont="1" applyFill="1"/>
    <xf numFmtId="0" fontId="0" fillId="3" borderId="0" xfId="0" applyFill="1" applyAlignment="1">
      <alignment horizontal="left"/>
    </xf>
    <xf numFmtId="3" fontId="5" fillId="3" borderId="3" xfId="0" applyNumberFormat="1" applyFont="1" applyFill="1" applyBorder="1" applyAlignment="1">
      <alignment horizontal="left"/>
    </xf>
    <xf numFmtId="17" fontId="0" fillId="3" borderId="0" xfId="0" applyNumberFormat="1" applyFill="1"/>
    <xf numFmtId="0" fontId="0" fillId="3" borderId="0" xfId="0" applyFill="1" applyAlignment="1">
      <alignment horizontal="right"/>
    </xf>
    <xf numFmtId="0" fontId="1" fillId="3" borderId="2" xfId="0" applyFont="1" applyFill="1" applyBorder="1"/>
    <xf numFmtId="165" fontId="5" fillId="3" borderId="0" xfId="0" applyNumberFormat="1" applyFont="1" applyFill="1" applyAlignment="1">
      <alignment horizontal="right"/>
    </xf>
    <xf numFmtId="3" fontId="4" fillId="3" borderId="14" xfId="0" applyNumberFormat="1" applyFont="1" applyFill="1" applyBorder="1" applyAlignment="1">
      <alignment horizontal="right"/>
    </xf>
    <xf numFmtId="165" fontId="4" fillId="3" borderId="16" xfId="0" applyNumberFormat="1" applyFont="1" applyFill="1" applyBorder="1" applyAlignment="1">
      <alignment horizontal="right"/>
    </xf>
    <xf numFmtId="165" fontId="4" fillId="3" borderId="17" xfId="0" applyNumberFormat="1" applyFont="1" applyFill="1" applyBorder="1" applyAlignment="1">
      <alignment horizontal="right"/>
    </xf>
    <xf numFmtId="0" fontId="0" fillId="3" borderId="2" xfId="0" applyFill="1" applyBorder="1"/>
    <xf numFmtId="3" fontId="0" fillId="3" borderId="0" xfId="0" applyNumberFormat="1" applyFill="1"/>
    <xf numFmtId="3" fontId="0" fillId="3" borderId="18" xfId="0" applyNumberFormat="1" applyFill="1" applyBorder="1" applyAlignment="1">
      <alignment horizontal="right"/>
    </xf>
    <xf numFmtId="3" fontId="4" fillId="3" borderId="15" xfId="0" applyNumberFormat="1" applyFont="1" applyFill="1" applyBorder="1" applyAlignment="1">
      <alignment horizontal="right"/>
    </xf>
    <xf numFmtId="165" fontId="4" fillId="3" borderId="15" xfId="0" applyNumberFormat="1" applyFont="1" applyFill="1" applyBorder="1" applyAlignment="1">
      <alignment horizontal="right"/>
    </xf>
    <xf numFmtId="165" fontId="4" fillId="3" borderId="19" xfId="0" applyNumberFormat="1" applyFont="1" applyFill="1" applyBorder="1" applyAlignment="1">
      <alignment horizontal="right"/>
    </xf>
    <xf numFmtId="3" fontId="2" fillId="3" borderId="18" xfId="0" applyNumberFormat="1" applyFont="1" applyFill="1" applyBorder="1" applyAlignment="1">
      <alignment horizontal="right"/>
    </xf>
    <xf numFmtId="3" fontId="5" fillId="3" borderId="3" xfId="0" applyNumberFormat="1" applyFont="1" applyFill="1" applyBorder="1"/>
    <xf numFmtId="3" fontId="0" fillId="3" borderId="0" xfId="0" applyNumberFormat="1" applyFill="1" applyAlignment="1">
      <alignment horizontal="right"/>
    </xf>
    <xf numFmtId="1" fontId="0" fillId="3" borderId="0" xfId="0" applyNumberFormat="1" applyFill="1"/>
    <xf numFmtId="3" fontId="2" fillId="3" borderId="10" xfId="0" applyNumberFormat="1" applyFont="1" applyFill="1" applyBorder="1"/>
    <xf numFmtId="0" fontId="2" fillId="3" borderId="0" xfId="0" applyFont="1" applyFill="1" applyAlignment="1">
      <alignment horizontal="left"/>
    </xf>
    <xf numFmtId="1" fontId="7" fillId="3" borderId="2" xfId="0" applyNumberFormat="1" applyFont="1" applyFill="1" applyBorder="1"/>
    <xf numFmtId="3" fontId="4" fillId="3" borderId="3" xfId="0" applyNumberFormat="1" applyFont="1" applyFill="1" applyBorder="1"/>
    <xf numFmtId="0" fontId="7" fillId="3" borderId="6" xfId="0" applyFont="1" applyFill="1" applyBorder="1"/>
    <xf numFmtId="3" fontId="5" fillId="3" borderId="8" xfId="0" applyNumberFormat="1" applyFont="1" applyFill="1" applyBorder="1"/>
    <xf numFmtId="0" fontId="1" fillId="3" borderId="0" xfId="0" applyFont="1" applyFill="1" applyAlignment="1">
      <alignment horizontal="left"/>
    </xf>
    <xf numFmtId="0" fontId="0" fillId="3" borderId="26" xfId="0" applyFill="1" applyBorder="1" applyAlignment="1">
      <alignment horizontal="left"/>
    </xf>
    <xf numFmtId="168" fontId="0" fillId="3" borderId="5" xfId="0" applyNumberFormat="1" applyFill="1" applyBorder="1"/>
    <xf numFmtId="169" fontId="8" fillId="3" borderId="5" xfId="0" applyNumberFormat="1" applyFont="1" applyFill="1" applyBorder="1"/>
    <xf numFmtId="0" fontId="0" fillId="3" borderId="28" xfId="0" applyFill="1" applyBorder="1"/>
    <xf numFmtId="3" fontId="2" fillId="3" borderId="18" xfId="0" applyNumberFormat="1" applyFont="1" applyFill="1" applyBorder="1"/>
    <xf numFmtId="0" fontId="0" fillId="3" borderId="3" xfId="0" applyFill="1" applyBorder="1"/>
    <xf numFmtId="0" fontId="1" fillId="3" borderId="10" xfId="0" applyFont="1" applyFill="1" applyBorder="1"/>
    <xf numFmtId="0" fontId="0" fillId="3" borderId="11" xfId="0" applyFill="1" applyBorder="1"/>
    <xf numFmtId="3" fontId="2" fillId="3" borderId="9" xfId="0" applyNumberFormat="1" applyFont="1" applyFill="1" applyBorder="1"/>
    <xf numFmtId="3" fontId="0" fillId="3" borderId="5" xfId="0" applyNumberFormat="1" applyFill="1" applyBorder="1"/>
    <xf numFmtId="3" fontId="0" fillId="3" borderId="27" xfId="0" applyNumberFormat="1" applyFill="1" applyBorder="1"/>
    <xf numFmtId="167" fontId="0" fillId="3" borderId="1" xfId="0" applyNumberFormat="1" applyFill="1" applyBorder="1"/>
    <xf numFmtId="0" fontId="0" fillId="3" borderId="14" xfId="0" applyFill="1" applyBorder="1"/>
    <xf numFmtId="0" fontId="1" fillId="3" borderId="16" xfId="0" applyFont="1" applyFill="1" applyBorder="1" applyAlignment="1">
      <alignment horizontal="right"/>
    </xf>
    <xf numFmtId="0" fontId="0" fillId="3" borderId="17" xfId="0" applyFill="1" applyBorder="1" applyAlignment="1">
      <alignment horizontal="left"/>
    </xf>
    <xf numFmtId="0" fontId="0" fillId="3" borderId="15" xfId="0" applyFill="1" applyBorder="1"/>
    <xf numFmtId="0" fontId="1" fillId="3" borderId="12" xfId="0" applyFont="1" applyFill="1" applyBorder="1" applyAlignment="1">
      <alignment horizontal="right"/>
    </xf>
    <xf numFmtId="0" fontId="0" fillId="3" borderId="13" xfId="0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0" xfId="0" applyFont="1" applyFill="1"/>
    <xf numFmtId="166" fontId="0" fillId="3" borderId="0" xfId="0" applyNumberFormat="1" applyFill="1"/>
    <xf numFmtId="3" fontId="2" fillId="3" borderId="5" xfId="0" applyNumberFormat="1" applyFont="1" applyFill="1" applyBorder="1"/>
    <xf numFmtId="10" fontId="0" fillId="3" borderId="5" xfId="0" applyNumberFormat="1" applyFill="1" applyBorder="1"/>
    <xf numFmtId="0" fontId="4" fillId="3" borderId="5" xfId="0" applyFont="1" applyFill="1" applyBorder="1" applyAlignment="1">
      <alignment horizontal="left"/>
    </xf>
    <xf numFmtId="165" fontId="3" fillId="3" borderId="0" xfId="0" applyNumberFormat="1" applyFont="1" applyFill="1" applyAlignment="1">
      <alignment horizontal="left"/>
    </xf>
    <xf numFmtId="165" fontId="1" fillId="3" borderId="24" xfId="0" applyNumberFormat="1" applyFont="1" applyFill="1" applyBorder="1" applyAlignment="1">
      <alignment horizontal="right"/>
    </xf>
    <xf numFmtId="3" fontId="2" fillId="3" borderId="19" xfId="0" applyNumberFormat="1" applyFont="1" applyFill="1" applyBorder="1"/>
    <xf numFmtId="0" fontId="4" fillId="3" borderId="0" xfId="0" applyFont="1" applyFill="1" applyAlignment="1">
      <alignment horizontal="left"/>
    </xf>
    <xf numFmtId="10" fontId="0" fillId="3" borderId="0" xfId="0" applyNumberFormat="1" applyFill="1"/>
    <xf numFmtId="0" fontId="1" fillId="3" borderId="20" xfId="0" applyFont="1" applyFill="1" applyBorder="1"/>
    <xf numFmtId="0" fontId="1" fillId="3" borderId="25" xfId="0" applyFont="1" applyFill="1" applyBorder="1" applyAlignment="1">
      <alignment horizontal="right"/>
    </xf>
    <xf numFmtId="0" fontId="0" fillId="3" borderId="21" xfId="0" applyFill="1" applyBorder="1" applyAlignment="1">
      <alignment horizontal="left"/>
    </xf>
    <xf numFmtId="3" fontId="2" fillId="0" borderId="18" xfId="0" applyNumberFormat="1" applyFont="1" applyBorder="1"/>
    <xf numFmtId="10" fontId="2" fillId="3" borderId="5" xfId="0" applyNumberFormat="1" applyFont="1" applyFill="1" applyBorder="1"/>
    <xf numFmtId="3" fontId="2" fillId="3" borderId="5" xfId="0" applyNumberFormat="1" applyFont="1" applyFill="1" applyBorder="1" applyAlignment="1">
      <alignment horizontal="right"/>
    </xf>
    <xf numFmtId="171" fontId="0" fillId="3" borderId="5" xfId="0" applyNumberFormat="1" applyFill="1" applyBorder="1" applyAlignment="1">
      <alignment horizontal="right"/>
    </xf>
    <xf numFmtId="172" fontId="3" fillId="3" borderId="18" xfId="0" applyNumberFormat="1" applyFont="1" applyFill="1" applyBorder="1"/>
    <xf numFmtId="0" fontId="0" fillId="3" borderId="29" xfId="0" applyFill="1" applyBorder="1" applyAlignment="1">
      <alignment horizontal="left"/>
    </xf>
    <xf numFmtId="3" fontId="2" fillId="3" borderId="30" xfId="0" applyNumberFormat="1" applyFont="1" applyFill="1" applyBorder="1"/>
    <xf numFmtId="3" fontId="2" fillId="3" borderId="31" xfId="0" applyNumberFormat="1" applyFont="1" applyFill="1" applyBorder="1"/>
    <xf numFmtId="3" fontId="0" fillId="0" borderId="0" xfId="0" applyNumberFormat="1"/>
    <xf numFmtId="173" fontId="0" fillId="0" borderId="0" xfId="0" applyNumberFormat="1"/>
    <xf numFmtId="3" fontId="2" fillId="2" borderId="31" xfId="0" applyNumberFormat="1" applyFont="1" applyFill="1" applyBorder="1"/>
    <xf numFmtId="3" fontId="2" fillId="2" borderId="0" xfId="0" applyNumberFormat="1" applyFont="1" applyFill="1"/>
    <xf numFmtId="166" fontId="0" fillId="4" borderId="0" xfId="0" applyNumberFormat="1" applyFill="1" applyAlignment="1">
      <alignment horizontal="right"/>
    </xf>
    <xf numFmtId="10" fontId="4" fillId="3" borderId="5" xfId="0" applyNumberFormat="1" applyFont="1" applyFill="1" applyBorder="1"/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3" fontId="7" fillId="3" borderId="4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</cellXfs>
  <cellStyles count="5">
    <cellStyle name="Moneda [0] 2" xfId="2" xr:uid="{9D2E60A6-60B4-4E14-B2D9-029AC245724E}"/>
    <cellStyle name="Moneda [0] 3" xfId="4" xr:uid="{0781624A-B09C-4DC5-81DB-CD1D5AF12CD6}"/>
    <cellStyle name="Normal" xfId="0" builtinId="0"/>
    <cellStyle name="Normal 2" xfId="1" xr:uid="{617843E6-6DA5-4152-A874-52233C25BBE8}"/>
    <cellStyle name="Porcentaje 2" xfId="3" xr:uid="{BE7828E1-692B-48A0-B1E1-F09B0B7D472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318E8-6B8D-4B8E-977C-BAFE4885F92C}">
  <dimension ref="A1:M52"/>
  <sheetViews>
    <sheetView tabSelected="1" topLeftCell="A27" workbookViewId="0">
      <selection activeCell="D24" sqref="D24"/>
    </sheetView>
  </sheetViews>
  <sheetFormatPr baseColWidth="10" defaultRowHeight="15" x14ac:dyDescent="0.4"/>
  <cols>
    <col min="1" max="1" width="13.33203125" customWidth="1"/>
    <col min="2" max="2" width="19" customWidth="1"/>
    <col min="3" max="3" width="9" customWidth="1"/>
    <col min="4" max="4" width="15.73046875" customWidth="1"/>
    <col min="5" max="5" width="8.86328125" customWidth="1"/>
    <col min="6" max="6" width="11.73046875" style="18" customWidth="1"/>
    <col min="7" max="7" width="9.73046875" customWidth="1"/>
    <col min="8" max="8" width="4.59765625" style="10" customWidth="1"/>
    <col min="9" max="9" width="3.265625" customWidth="1"/>
  </cols>
  <sheetData>
    <row r="1" spans="1:8" ht="7.5" customHeight="1" x14ac:dyDescent="0.4"/>
    <row r="2" spans="1:8" ht="13.15" customHeight="1" x14ac:dyDescent="0.35">
      <c r="E2" s="101"/>
      <c r="F2" s="101"/>
      <c r="G2" s="101"/>
      <c r="H2" s="102"/>
    </row>
    <row r="3" spans="1:8" ht="13.15" customHeight="1" x14ac:dyDescent="0.4">
      <c r="A3" s="120" t="s">
        <v>50</v>
      </c>
      <c r="B3" s="120"/>
      <c r="C3" s="120"/>
      <c r="D3" s="120"/>
      <c r="E3" s="120"/>
      <c r="F3" s="120"/>
      <c r="G3" s="120"/>
      <c r="H3" s="121"/>
    </row>
    <row r="4" spans="1:8" ht="13.15" customHeight="1" x14ac:dyDescent="0.35">
      <c r="E4" s="101"/>
      <c r="F4" s="101"/>
      <c r="G4" s="101"/>
      <c r="H4" s="102"/>
    </row>
    <row r="5" spans="1:8" ht="15" customHeight="1" x14ac:dyDescent="0.35">
      <c r="A5" s="2" t="s">
        <v>45</v>
      </c>
      <c r="D5" s="2" t="s">
        <v>46</v>
      </c>
      <c r="E5" s="101"/>
      <c r="F5" s="101"/>
      <c r="G5" s="101"/>
      <c r="H5" s="101"/>
    </row>
    <row r="6" spans="1:8" ht="15" customHeight="1" x14ac:dyDescent="0.35">
      <c r="A6" s="11" t="s">
        <v>51</v>
      </c>
      <c r="C6" s="95">
        <v>3107003</v>
      </c>
      <c r="D6" s="96">
        <f>84.3*7%</f>
        <v>5.9010000000000007</v>
      </c>
      <c r="E6" s="101"/>
      <c r="F6" s="101"/>
      <c r="G6" s="101"/>
      <c r="H6" s="101"/>
    </row>
    <row r="7" spans="1:8" ht="15" customHeight="1" x14ac:dyDescent="0.35">
      <c r="A7" s="11"/>
      <c r="C7" s="95"/>
      <c r="D7" s="96"/>
      <c r="E7" s="101"/>
      <c r="F7" s="101"/>
      <c r="G7" s="101"/>
      <c r="H7" s="101"/>
    </row>
    <row r="8" spans="1:8" ht="15" customHeight="1" x14ac:dyDescent="0.35">
      <c r="A8" s="11"/>
      <c r="C8" s="95"/>
      <c r="D8" s="96"/>
      <c r="E8" s="101"/>
      <c r="F8" s="101"/>
      <c r="G8" s="101"/>
      <c r="H8" s="101"/>
    </row>
    <row r="9" spans="1:8" ht="13.5" customHeight="1" x14ac:dyDescent="0.35">
      <c r="A9" s="112" t="s">
        <v>40</v>
      </c>
      <c r="B9" s="113"/>
      <c r="C9" s="113"/>
      <c r="D9" s="113"/>
      <c r="E9" s="113"/>
      <c r="F9" s="113"/>
      <c r="G9" s="113"/>
      <c r="H9" s="114"/>
    </row>
    <row r="10" spans="1:8" ht="15" customHeight="1" x14ac:dyDescent="0.35">
      <c r="A10" s="26" t="s">
        <v>4</v>
      </c>
      <c r="B10" s="111"/>
      <c r="C10" s="111"/>
      <c r="D10" s="111"/>
      <c r="E10" s="111"/>
      <c r="F10" s="111"/>
      <c r="G10" s="111"/>
      <c r="H10" s="111"/>
    </row>
    <row r="11" spans="1:8" ht="19.5" customHeight="1" x14ac:dyDescent="0.4">
      <c r="A11" s="26"/>
      <c r="B11" s="27"/>
      <c r="C11" s="27"/>
      <c r="D11" s="27"/>
      <c r="E11" s="27"/>
      <c r="F11" s="28"/>
      <c r="G11" s="29"/>
      <c r="H11" s="30"/>
    </row>
    <row r="12" spans="1:8" ht="15.75" customHeight="1" thickBot="1" x14ac:dyDescent="0.45">
      <c r="A12" s="115" t="s">
        <v>5</v>
      </c>
      <c r="B12" s="116"/>
      <c r="C12" s="31" t="s">
        <v>27</v>
      </c>
      <c r="D12" s="29"/>
      <c r="E12" s="32"/>
      <c r="F12" s="28"/>
      <c r="G12" s="29"/>
      <c r="H12" s="30"/>
    </row>
    <row r="13" spans="1:8" ht="15.75" customHeight="1" thickBot="1" x14ac:dyDescent="0.45">
      <c r="A13" s="33" t="s">
        <v>6</v>
      </c>
      <c r="B13" s="34"/>
      <c r="C13" s="34"/>
      <c r="D13" s="34"/>
      <c r="E13" s="35" t="s">
        <v>35</v>
      </c>
      <c r="F13" s="35" t="s">
        <v>7</v>
      </c>
      <c r="G13" s="36" t="s">
        <v>8</v>
      </c>
      <c r="H13" s="37" t="s">
        <v>28</v>
      </c>
    </row>
    <row r="14" spans="1:8" ht="13.15" thickBot="1" x14ac:dyDescent="0.4">
      <c r="A14" s="38"/>
      <c r="B14" s="27" t="s">
        <v>9</v>
      </c>
      <c r="C14" s="39"/>
      <c r="D14" s="40">
        <v>1500000</v>
      </c>
      <c r="E14" s="41"/>
      <c r="F14" s="41"/>
      <c r="G14" s="42"/>
      <c r="H14" s="43"/>
    </row>
    <row r="15" spans="1:8" ht="15.4" thickBot="1" x14ac:dyDescent="0.45">
      <c r="A15" s="26"/>
      <c r="B15" s="29" t="s">
        <v>10</v>
      </c>
      <c r="C15" s="27"/>
      <c r="D15" s="44">
        <v>30</v>
      </c>
      <c r="E15" s="27"/>
      <c r="F15" s="28"/>
      <c r="G15" s="27"/>
      <c r="H15" s="45"/>
    </row>
    <row r="16" spans="1:8" ht="17.649999999999999" thickBot="1" x14ac:dyDescent="0.5">
      <c r="A16" s="38"/>
      <c r="B16" s="29" t="s">
        <v>11</v>
      </c>
      <c r="C16" s="46"/>
      <c r="D16" s="47"/>
      <c r="E16" s="29"/>
      <c r="F16" s="48">
        <f>D14/30*D15</f>
        <v>1500000</v>
      </c>
      <c r="G16" s="103"/>
      <c r="H16" s="104"/>
    </row>
    <row r="17" spans="1:13" ht="18.75" customHeight="1" thickBot="1" x14ac:dyDescent="0.5">
      <c r="A17" s="38"/>
      <c r="B17" s="29" t="s">
        <v>3</v>
      </c>
      <c r="C17" s="27">
        <v>4.75</v>
      </c>
      <c r="D17" s="27">
        <f>460000*C17</f>
        <v>2185000</v>
      </c>
      <c r="E17" s="29"/>
      <c r="F17" s="48">
        <f>ROUND(D17/12,0)</f>
        <v>182083</v>
      </c>
      <c r="G17" s="103"/>
      <c r="H17" s="104"/>
    </row>
    <row r="18" spans="1:13" ht="17.649999999999999" thickBot="1" x14ac:dyDescent="0.5">
      <c r="A18" s="38"/>
      <c r="B18" s="49" t="s">
        <v>39</v>
      </c>
      <c r="C18" s="27"/>
      <c r="D18" s="27"/>
      <c r="E18" s="29"/>
      <c r="F18" s="59">
        <f>33450000*3%</f>
        <v>1003500</v>
      </c>
      <c r="G18" s="50"/>
      <c r="H18" s="51"/>
    </row>
    <row r="19" spans="1:13" ht="17.649999999999999" thickBot="1" x14ac:dyDescent="0.5">
      <c r="A19" s="38"/>
      <c r="B19" s="29" t="s">
        <v>2</v>
      </c>
      <c r="C19" s="90">
        <v>16</v>
      </c>
      <c r="D19" s="91">
        <f>ROUND((D14+D23)*28*1.5/((44*4)*30),0)</f>
        <v>12727</v>
      </c>
      <c r="E19" s="29"/>
      <c r="F19" s="48">
        <f>D19*C19</f>
        <v>203632</v>
      </c>
      <c r="G19" s="52"/>
      <c r="H19" s="53"/>
    </row>
    <row r="20" spans="1:13" ht="17.649999999999999" thickBot="1" x14ac:dyDescent="0.5">
      <c r="A20" s="38"/>
      <c r="B20" s="49" t="s">
        <v>38</v>
      </c>
      <c r="C20" s="90">
        <v>16</v>
      </c>
      <c r="D20" s="91">
        <f>ROUND((D14+D23)*28*0.3/((44*4)*30),0)</f>
        <v>2545</v>
      </c>
      <c r="E20" s="29"/>
      <c r="F20" s="48">
        <f>D20*C20</f>
        <v>40720</v>
      </c>
      <c r="G20" s="52"/>
      <c r="H20" s="53"/>
    </row>
    <row r="21" spans="1:13" ht="15.4" thickBot="1" x14ac:dyDescent="0.45">
      <c r="A21" s="38"/>
      <c r="B21" s="54" t="s">
        <v>12</v>
      </c>
      <c r="C21" s="27"/>
      <c r="D21" s="27"/>
      <c r="E21" s="27"/>
      <c r="F21" s="28"/>
      <c r="G21" s="27"/>
      <c r="H21" s="45"/>
    </row>
    <row r="22" spans="1:13" ht="15.4" thickBot="1" x14ac:dyDescent="0.45">
      <c r="A22" s="38"/>
      <c r="B22" s="55" t="s">
        <v>43</v>
      </c>
      <c r="C22" s="56"/>
      <c r="D22" s="57"/>
      <c r="E22" s="58"/>
      <c r="F22" s="59"/>
      <c r="G22" s="27"/>
      <c r="H22" s="45"/>
    </row>
    <row r="23" spans="1:13" ht="15.4" thickBot="1" x14ac:dyDescent="0.45">
      <c r="A23" s="38"/>
      <c r="B23" s="49" t="s">
        <v>41</v>
      </c>
      <c r="C23" s="27"/>
      <c r="D23" s="25">
        <v>100000</v>
      </c>
      <c r="E23" s="60"/>
      <c r="F23" s="87">
        <f>D23/30*D15</f>
        <v>100000</v>
      </c>
      <c r="G23" s="27"/>
      <c r="H23" s="45"/>
    </row>
    <row r="24" spans="1:13" ht="13.5" thickBot="1" x14ac:dyDescent="0.45">
      <c r="A24" s="38"/>
      <c r="B24" s="29"/>
      <c r="C24" s="61" t="s">
        <v>32</v>
      </c>
      <c r="D24" s="62"/>
      <c r="E24" s="62"/>
      <c r="F24" s="63">
        <f>SUM(F16:F23)</f>
        <v>3029935</v>
      </c>
      <c r="G24" s="99">
        <f>F24*7%</f>
        <v>212095.45</v>
      </c>
      <c r="H24" s="100">
        <v>7.0000000000000007E-2</v>
      </c>
    </row>
    <row r="25" spans="1:13" ht="15.4" thickBot="1" x14ac:dyDescent="0.45">
      <c r="A25" s="33" t="s">
        <v>13</v>
      </c>
      <c r="B25" s="29"/>
      <c r="C25" s="27"/>
      <c r="D25" s="29"/>
      <c r="E25" s="27"/>
      <c r="F25" s="28"/>
      <c r="G25" s="27"/>
      <c r="H25" s="45"/>
      <c r="M25" s="2"/>
    </row>
    <row r="26" spans="1:13" ht="15.4" thickBot="1" x14ac:dyDescent="0.45">
      <c r="A26" s="38"/>
      <c r="B26" s="29" t="s">
        <v>0</v>
      </c>
      <c r="C26" s="64"/>
      <c r="D26" s="27"/>
      <c r="E26" s="29"/>
      <c r="F26" s="59"/>
      <c r="G26" s="27"/>
      <c r="H26" s="45"/>
    </row>
    <row r="27" spans="1:13" ht="15.4" thickBot="1" x14ac:dyDescent="0.45">
      <c r="A27" s="38"/>
      <c r="B27" s="29" t="s">
        <v>1</v>
      </c>
      <c r="C27" s="65"/>
      <c r="D27" s="27"/>
      <c r="E27" s="29"/>
      <c r="F27" s="59"/>
      <c r="G27" s="27"/>
      <c r="H27" s="45"/>
    </row>
    <row r="28" spans="1:13" ht="15.4" thickBot="1" x14ac:dyDescent="0.45">
      <c r="A28" s="38"/>
      <c r="B28" s="29" t="s">
        <v>42</v>
      </c>
      <c r="C28" s="66"/>
      <c r="D28" s="27"/>
      <c r="E28" s="29"/>
      <c r="F28" s="59"/>
      <c r="G28" s="27"/>
      <c r="H28" s="45"/>
    </row>
    <row r="29" spans="1:13" ht="15.4" thickBot="1" x14ac:dyDescent="0.45">
      <c r="A29" s="38"/>
      <c r="B29" s="29"/>
      <c r="C29" s="67"/>
      <c r="D29" s="68" t="s">
        <v>14</v>
      </c>
      <c r="E29" s="69"/>
      <c r="F29" s="63"/>
      <c r="G29" s="27"/>
      <c r="H29" s="45"/>
    </row>
    <row r="30" spans="1:13" ht="15.4" thickBot="1" x14ac:dyDescent="0.45">
      <c r="A30" s="38"/>
      <c r="B30" s="27"/>
      <c r="C30" s="70"/>
      <c r="D30" s="71" t="s">
        <v>15</v>
      </c>
      <c r="E30" s="72"/>
      <c r="F30" s="63"/>
      <c r="G30" s="27"/>
      <c r="H30" s="45"/>
    </row>
    <row r="31" spans="1:13" x14ac:dyDescent="0.4">
      <c r="A31" s="73" t="s">
        <v>16</v>
      </c>
      <c r="B31" s="74"/>
      <c r="C31" s="74"/>
      <c r="D31" s="74"/>
      <c r="E31" s="75"/>
      <c r="F31" s="28"/>
      <c r="G31" s="27"/>
      <c r="H31" s="45"/>
    </row>
    <row r="32" spans="1:13" ht="15.4" thickBot="1" x14ac:dyDescent="0.45">
      <c r="A32" s="73" t="s">
        <v>17</v>
      </c>
      <c r="B32" s="29"/>
      <c r="C32" s="27"/>
      <c r="D32" s="27"/>
      <c r="E32" s="29"/>
      <c r="F32" s="28"/>
      <c r="G32" s="27"/>
      <c r="H32" s="45"/>
    </row>
    <row r="33" spans="1:8" ht="15.4" thickBot="1" x14ac:dyDescent="0.45">
      <c r="A33" s="38"/>
      <c r="B33" s="29" t="s">
        <v>18</v>
      </c>
      <c r="C33" s="76" t="s">
        <v>44</v>
      </c>
      <c r="D33" s="88">
        <v>0.1145</v>
      </c>
      <c r="E33" s="29"/>
      <c r="F33" s="93">
        <f>F24*D33</f>
        <v>346927.5575</v>
      </c>
      <c r="G33" s="27"/>
      <c r="H33" s="45"/>
    </row>
    <row r="34" spans="1:8" x14ac:dyDescent="0.4">
      <c r="A34" s="38"/>
      <c r="B34" s="29" t="s">
        <v>26</v>
      </c>
      <c r="C34" s="78" t="s">
        <v>47</v>
      </c>
      <c r="D34" s="93">
        <f>36856.5*7</f>
        <v>257995.5</v>
      </c>
      <c r="E34" s="29"/>
      <c r="F34" s="97">
        <f>36856.5*5.901</f>
        <v>217490.2065</v>
      </c>
      <c r="G34" s="27"/>
      <c r="H34" s="45"/>
    </row>
    <row r="35" spans="1:8" x14ac:dyDescent="0.4">
      <c r="A35" s="38"/>
      <c r="B35" s="29" t="s">
        <v>19</v>
      </c>
      <c r="C35" s="89" t="s">
        <v>48</v>
      </c>
      <c r="D35" s="77">
        <v>0.03</v>
      </c>
      <c r="E35" s="29"/>
      <c r="F35" s="94">
        <f>F24*D35</f>
        <v>90898.05</v>
      </c>
      <c r="G35" s="27"/>
      <c r="H35" s="45"/>
    </row>
    <row r="36" spans="1:8" ht="15.4" thickBot="1" x14ac:dyDescent="0.45">
      <c r="A36" s="38"/>
      <c r="B36" s="29" t="s">
        <v>20</v>
      </c>
      <c r="C36" s="79" t="s">
        <v>29</v>
      </c>
      <c r="D36" s="80">
        <f>F24-F33-F34-F35</f>
        <v>2374619.1860000002</v>
      </c>
      <c r="E36" s="29"/>
      <c r="F36" s="94"/>
      <c r="G36" s="27"/>
      <c r="H36" s="45"/>
    </row>
    <row r="37" spans="1:8" ht="15.4" thickBot="1" x14ac:dyDescent="0.45">
      <c r="A37" s="38"/>
      <c r="B37" s="29"/>
      <c r="C37" s="67"/>
      <c r="D37" s="68" t="s">
        <v>33</v>
      </c>
      <c r="E37" s="92"/>
      <c r="F37" s="81"/>
      <c r="G37" s="27"/>
      <c r="H37" s="45"/>
    </row>
    <row r="38" spans="1:8" ht="15.4" thickBot="1" x14ac:dyDescent="0.45">
      <c r="A38" s="38"/>
      <c r="B38" s="29"/>
      <c r="C38" s="82"/>
      <c r="D38" s="83"/>
      <c r="E38" s="29"/>
      <c r="F38" s="28"/>
      <c r="G38" s="27"/>
      <c r="H38" s="45"/>
    </row>
    <row r="39" spans="1:8" ht="15.4" thickBot="1" x14ac:dyDescent="0.45">
      <c r="A39" s="38"/>
      <c r="B39" s="27"/>
      <c r="C39" s="84" t="s">
        <v>36</v>
      </c>
      <c r="D39" s="85"/>
      <c r="E39" s="86"/>
      <c r="F39" s="59"/>
      <c r="G39" s="27"/>
      <c r="H39" s="45"/>
    </row>
    <row r="40" spans="1:8" x14ac:dyDescent="0.4">
      <c r="A40" s="33" t="s">
        <v>21</v>
      </c>
      <c r="B40" s="32"/>
      <c r="C40" s="27"/>
      <c r="D40" s="27"/>
      <c r="E40" s="27"/>
      <c r="F40" s="28"/>
      <c r="G40" s="27"/>
      <c r="H40" s="45"/>
    </row>
    <row r="41" spans="1:8" ht="15.4" thickBot="1" x14ac:dyDescent="0.45">
      <c r="A41" s="38"/>
      <c r="B41" s="27"/>
      <c r="C41" s="27"/>
      <c r="D41" s="27"/>
      <c r="E41" s="29"/>
      <c r="F41" s="28"/>
      <c r="G41" s="27"/>
      <c r="H41" s="45"/>
    </row>
    <row r="42" spans="1:8" ht="15.4" thickBot="1" x14ac:dyDescent="0.45">
      <c r="A42" s="38"/>
      <c r="B42" s="117" t="s">
        <v>49</v>
      </c>
      <c r="C42" s="118"/>
      <c r="D42" s="118"/>
      <c r="E42" s="119"/>
      <c r="F42" s="98">
        <f>D34-F34</f>
        <v>40505.2935</v>
      </c>
      <c r="G42" s="27"/>
      <c r="H42" s="45"/>
    </row>
    <row r="43" spans="1:8" ht="15.4" thickBot="1" x14ac:dyDescent="0.45">
      <c r="A43" s="38"/>
      <c r="B43" s="27"/>
      <c r="C43" s="27"/>
      <c r="D43" s="27"/>
      <c r="E43" s="29"/>
      <c r="F43" s="28"/>
      <c r="G43" s="27"/>
      <c r="H43" s="45"/>
    </row>
    <row r="44" spans="1:8" ht="18" customHeight="1" thickBot="1" x14ac:dyDescent="0.45">
      <c r="A44" s="26"/>
      <c r="B44" s="27"/>
      <c r="C44" s="67"/>
      <c r="D44" s="68" t="s">
        <v>34</v>
      </c>
      <c r="E44" s="69"/>
      <c r="F44" s="59"/>
      <c r="G44" s="27"/>
      <c r="H44" s="45"/>
    </row>
    <row r="45" spans="1:8" ht="18" customHeight="1" thickBot="1" x14ac:dyDescent="0.45">
      <c r="A45" s="26"/>
      <c r="B45" s="27"/>
      <c r="C45" s="108" t="s">
        <v>22</v>
      </c>
      <c r="D45" s="109"/>
      <c r="E45" s="110"/>
      <c r="F45" s="25"/>
      <c r="G45" s="27"/>
      <c r="H45" s="45"/>
    </row>
    <row r="46" spans="1:8" ht="18" customHeight="1" thickBot="1" x14ac:dyDescent="0.4">
      <c r="A46" s="105" t="s">
        <v>37</v>
      </c>
      <c r="B46" s="106"/>
      <c r="C46" s="106"/>
      <c r="D46" s="106"/>
      <c r="E46" s="106"/>
      <c r="F46" s="106"/>
      <c r="G46" s="106"/>
      <c r="H46" s="107"/>
    </row>
    <row r="47" spans="1:8" ht="13.15" thickBot="1" x14ac:dyDescent="0.4">
      <c r="A47" s="16" t="s">
        <v>23</v>
      </c>
      <c r="B47" s="19"/>
      <c r="C47" s="12"/>
      <c r="D47" s="13"/>
      <c r="E47" s="13"/>
      <c r="F47" s="14"/>
      <c r="G47" s="13"/>
      <c r="H47" s="15"/>
    </row>
    <row r="48" spans="1:8" ht="12.75" x14ac:dyDescent="0.35">
      <c r="A48" s="16" t="s">
        <v>30</v>
      </c>
      <c r="B48" s="19"/>
      <c r="C48" s="19"/>
      <c r="D48" s="19"/>
      <c r="E48" s="19"/>
      <c r="F48" s="20"/>
      <c r="G48" s="19"/>
      <c r="H48" s="17"/>
    </row>
    <row r="49" spans="1:8" ht="12.75" x14ac:dyDescent="0.35">
      <c r="A49" s="16" t="s">
        <v>31</v>
      </c>
      <c r="B49" s="19"/>
      <c r="C49" s="19"/>
      <c r="D49" s="19"/>
      <c r="E49" s="19"/>
      <c r="F49" s="20"/>
      <c r="G49" s="19"/>
      <c r="H49" s="17"/>
    </row>
    <row r="50" spans="1:8" x14ac:dyDescent="0.35">
      <c r="A50" s="5"/>
      <c r="B50" s="21"/>
      <c r="C50" s="21"/>
      <c r="D50" s="21"/>
      <c r="E50" s="21"/>
      <c r="F50" s="20"/>
      <c r="G50" s="21"/>
      <c r="H50" s="6"/>
    </row>
    <row r="51" spans="1:8" x14ac:dyDescent="0.4">
      <c r="A51" s="1"/>
      <c r="H51" s="4"/>
    </row>
    <row r="52" spans="1:8" ht="15.4" thickBot="1" x14ac:dyDescent="0.45">
      <c r="A52" s="22" t="s">
        <v>24</v>
      </c>
      <c r="B52" s="23" t="s">
        <v>25</v>
      </c>
      <c r="C52" s="3"/>
      <c r="D52" s="7"/>
      <c r="E52" s="7"/>
      <c r="F52" s="24"/>
      <c r="G52" s="8"/>
      <c r="H52" s="9"/>
    </row>
  </sheetData>
  <mergeCells count="9">
    <mergeCell ref="A9:H9"/>
    <mergeCell ref="A12:B12"/>
    <mergeCell ref="B42:E42"/>
    <mergeCell ref="A3:H3"/>
    <mergeCell ref="G16:H16"/>
    <mergeCell ref="G17:H17"/>
    <mergeCell ref="A46:H46"/>
    <mergeCell ref="C45:E45"/>
    <mergeCell ref="B10:H10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LIQUIDAC</vt:lpstr>
      <vt:lpstr>LIQUIDAC!Área_de_impresión</vt:lpstr>
    </vt:vector>
  </TitlesOfParts>
  <Company>Cambiaso Hnos. S.A.C.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</dc:creator>
  <cp:lastModifiedBy>ANA MARIA ESCUDERO MEDINA</cp:lastModifiedBy>
  <cp:lastPrinted>2021-05-19T04:09:50Z</cp:lastPrinted>
  <dcterms:created xsi:type="dcterms:W3CDTF">2006-05-11T13:10:44Z</dcterms:created>
  <dcterms:modified xsi:type="dcterms:W3CDTF">2024-03-02T01:18:02Z</dcterms:modified>
</cp:coreProperties>
</file>