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 firstSheet="1" activeTab="9"/>
  </bookViews>
  <sheets>
    <sheet name="R14 at2022" sheetId="27" r:id="rId1"/>
    <sheet name="R13 at2022" sheetId="29" r:id="rId2"/>
    <sheet name="RREE  at2022 " sheetId="30" r:id="rId3"/>
    <sheet name="R10 at2023" sheetId="18" r:id="rId4"/>
    <sheet name="R14 at2023" sheetId="19" r:id="rId5"/>
    <sheet name="R13 at2023" sheetId="20" r:id="rId6"/>
    <sheet name="RREE  at2023" sheetId="21" r:id="rId7"/>
    <sheet name="ddjj 1948 at2023" sheetId="22" r:id="rId8"/>
    <sheet name="R15 AT2023" sheetId="23" r:id="rId9"/>
    <sheet name="R16 AT2023" sheetId="24" r:id="rId10"/>
    <sheet name="retiros  at2023" sheetId="25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\b" localSheetId="7">#REF!</definedName>
    <definedName name="\b" localSheetId="3">#REF!</definedName>
    <definedName name="\b" localSheetId="1">#REF!</definedName>
    <definedName name="\b" localSheetId="5">#REF!</definedName>
    <definedName name="\b" localSheetId="0">#REF!</definedName>
    <definedName name="\b" localSheetId="4">#REF!</definedName>
    <definedName name="\b" localSheetId="8">#REF!</definedName>
    <definedName name="\b" localSheetId="9">#REF!</definedName>
    <definedName name="\b" localSheetId="10">#REF!</definedName>
    <definedName name="\b" localSheetId="2">#REF!</definedName>
    <definedName name="\b" localSheetId="6">#REF!</definedName>
    <definedName name="\b">#REF!</definedName>
    <definedName name="\z" localSheetId="7">#REF!</definedName>
    <definedName name="\z" localSheetId="3">#REF!</definedName>
    <definedName name="\z" localSheetId="1">#REF!</definedName>
    <definedName name="\z" localSheetId="5">#REF!</definedName>
    <definedName name="\z" localSheetId="4">#REF!</definedName>
    <definedName name="\z" localSheetId="8">#REF!</definedName>
    <definedName name="\z" localSheetId="9">#REF!</definedName>
    <definedName name="\z" localSheetId="10">#REF!</definedName>
    <definedName name="\z" localSheetId="2">#REF!</definedName>
    <definedName name="\z" localSheetId="6">#REF!</definedName>
    <definedName name="\z">#REF!</definedName>
    <definedName name="aa" localSheetId="7">#REF!</definedName>
    <definedName name="aa" localSheetId="3">#REF!</definedName>
    <definedName name="aa" localSheetId="1">#REF!</definedName>
    <definedName name="aa" localSheetId="5">#REF!</definedName>
    <definedName name="aa" localSheetId="4">#REF!</definedName>
    <definedName name="aa" localSheetId="8">#REF!</definedName>
    <definedName name="aa" localSheetId="9">#REF!</definedName>
    <definedName name="aa" localSheetId="10">#REF!</definedName>
    <definedName name="aa" localSheetId="2">#REF!</definedName>
    <definedName name="aa" localSheetId="6">#REF!</definedName>
    <definedName name="aa">#REF!</definedName>
    <definedName name="aaa" localSheetId="7">#REF!</definedName>
    <definedName name="aaa" localSheetId="3">#REF!</definedName>
    <definedName name="aaa" localSheetId="1">#REF!</definedName>
    <definedName name="aaa" localSheetId="5">#REF!</definedName>
    <definedName name="aaa" localSheetId="4">#REF!</definedName>
    <definedName name="aaa" localSheetId="8">#REF!</definedName>
    <definedName name="aaa" localSheetId="9">#REF!</definedName>
    <definedName name="aaa" localSheetId="10">#REF!</definedName>
    <definedName name="aaa" localSheetId="2">#REF!</definedName>
    <definedName name="aaa" localSheetId="6">#REF!</definedName>
    <definedName name="aaa">#REF!</definedName>
    <definedName name="aaaa" localSheetId="7">#REF!</definedName>
    <definedName name="aaaa" localSheetId="3">#REF!</definedName>
    <definedName name="aaaa" localSheetId="1">#REF!</definedName>
    <definedName name="aaaa" localSheetId="5">#REF!</definedName>
    <definedName name="aaaa" localSheetId="4">#REF!</definedName>
    <definedName name="aaaa" localSheetId="8">#REF!</definedName>
    <definedName name="aaaa" localSheetId="9">#REF!</definedName>
    <definedName name="aaaa" localSheetId="10">#REF!</definedName>
    <definedName name="aaaa" localSheetId="2">#REF!</definedName>
    <definedName name="aaaa" localSheetId="6">#REF!</definedName>
    <definedName name="aaaa">#REF!</definedName>
    <definedName name="_xlnm.Print_Area" localSheetId="3">'R10 at2023'!$C$2:$Q$12</definedName>
    <definedName name="_xlnm.Print_Area" localSheetId="1">'R13 at2022'!$C$2:$P$13</definedName>
    <definedName name="_xlnm.Print_Area" localSheetId="5">'R13 at2023'!$C$2:$P$13</definedName>
    <definedName name="_xlnm.Print_Area" localSheetId="0">'R14 at2022'!$C$2:$P$27</definedName>
    <definedName name="_xlnm.Print_Area" localSheetId="4">'R14 at2023'!$C$2:$P$27</definedName>
    <definedName name="_xlnm.Print_Area" localSheetId="8">'R15 AT2023'!$B$2:$AW$17</definedName>
    <definedName name="_xlnm.Print_Area" localSheetId="9">'R16 AT2023'!$B$2:$BD$18</definedName>
    <definedName name="_xlnm.Print_Area" localSheetId="2">'RREE  at2022 '!$B$1:$AL$97</definedName>
    <definedName name="_xlnm.Print_Area" localSheetId="6">'RREE  at2023'!$B$1:$AL$96</definedName>
    <definedName name="casa" localSheetId="7">#REF!</definedName>
    <definedName name="casa" localSheetId="3">#REF!</definedName>
    <definedName name="casa" localSheetId="1">#REF!</definedName>
    <definedName name="casa" localSheetId="5">#REF!</definedName>
    <definedName name="casa" localSheetId="0">#REF!</definedName>
    <definedName name="casa" localSheetId="4">#REF!</definedName>
    <definedName name="casa" localSheetId="8">#REF!</definedName>
    <definedName name="casa" localSheetId="9">#REF!</definedName>
    <definedName name="casa" localSheetId="10">#REF!</definedName>
    <definedName name="casa" localSheetId="2">#REF!</definedName>
    <definedName name="casa" localSheetId="6">#REF!</definedName>
    <definedName name="casa">#REF!</definedName>
    <definedName name="CBDDSDSGSE" localSheetId="7">#REF!</definedName>
    <definedName name="CBDDSDSGSE" localSheetId="3">#REF!</definedName>
    <definedName name="CBDDSDSGSE" localSheetId="1">#REF!</definedName>
    <definedName name="CBDDSDSGSE" localSheetId="5">#REF!</definedName>
    <definedName name="CBDDSDSGSE" localSheetId="0">#REF!</definedName>
    <definedName name="CBDDSDSGSE" localSheetId="4">#REF!</definedName>
    <definedName name="CBDDSDSGSE" localSheetId="8">#REF!</definedName>
    <definedName name="CBDDSDSGSE" localSheetId="9">#REF!</definedName>
    <definedName name="CBDDSDSGSE" localSheetId="10">#REF!</definedName>
    <definedName name="CBDDSDSGSE" localSheetId="2">#REF!</definedName>
    <definedName name="CBDDSDSGSE" localSheetId="6">#REF!</definedName>
    <definedName name="CBDDSDSGSE">#REF!</definedName>
    <definedName name="CC" localSheetId="7">#REF!</definedName>
    <definedName name="CC" localSheetId="3">#REF!</definedName>
    <definedName name="CC" localSheetId="1">#REF!</definedName>
    <definedName name="CC" localSheetId="5">#REF!</definedName>
    <definedName name="CC" localSheetId="0">#REF!</definedName>
    <definedName name="CC" localSheetId="4">#REF!</definedName>
    <definedName name="CC" localSheetId="8">#REF!</definedName>
    <definedName name="CC" localSheetId="9">#REF!</definedName>
    <definedName name="CC" localSheetId="10">#REF!</definedName>
    <definedName name="CC" localSheetId="2">#REF!</definedName>
    <definedName name="CC" localSheetId="6">#REF!</definedName>
    <definedName name="CC">#REF!</definedName>
    <definedName name="CCCC" localSheetId="7">[1]bien!#REF!</definedName>
    <definedName name="CCCC" localSheetId="3">[1]bien!#REF!</definedName>
    <definedName name="CCCC" localSheetId="1">[1]bien!#REF!</definedName>
    <definedName name="CCCC" localSheetId="5">[1]bien!#REF!</definedName>
    <definedName name="CCCC" localSheetId="0">[1]bien!#REF!</definedName>
    <definedName name="CCCC" localSheetId="4">[1]bien!#REF!</definedName>
    <definedName name="CCCC" localSheetId="8">[1]bien!#REF!</definedName>
    <definedName name="CCCC" localSheetId="9">[1]bien!#REF!</definedName>
    <definedName name="CCCC" localSheetId="10">[1]bien!#REF!</definedName>
    <definedName name="CCCC" localSheetId="6">[1]bien!#REF!</definedName>
    <definedName name="CCCC">[1]bien!#REF!</definedName>
    <definedName name="CCCCC" localSheetId="7">[1]bien!#REF!</definedName>
    <definedName name="CCCCC" localSheetId="3">[1]bien!#REF!</definedName>
    <definedName name="CCCCC" localSheetId="1">[1]bien!#REF!</definedName>
    <definedName name="CCCCC" localSheetId="5">[1]bien!#REF!</definedName>
    <definedName name="CCCCC" localSheetId="0">[1]bien!#REF!</definedName>
    <definedName name="CCCCC" localSheetId="4">[1]bien!#REF!</definedName>
    <definedName name="CCCCC" localSheetId="8">[1]bien!#REF!</definedName>
    <definedName name="CCCCC" localSheetId="9">[1]bien!#REF!</definedName>
    <definedName name="CCCCC" localSheetId="10">[1]bien!#REF!</definedName>
    <definedName name="CCCCC" localSheetId="6">[1]bien!#REF!</definedName>
    <definedName name="CCCCC">[1]bien!#REF!</definedName>
    <definedName name="CERTIFICADO" localSheetId="7">#REF!</definedName>
    <definedName name="CERTIFICADO" localSheetId="3">#REF!</definedName>
    <definedName name="CERTIFICADO" localSheetId="1">#REF!</definedName>
    <definedName name="CERTIFICADO" localSheetId="5">#REF!</definedName>
    <definedName name="CERTIFICADO" localSheetId="0">#REF!</definedName>
    <definedName name="CERTIFICADO" localSheetId="4">#REF!</definedName>
    <definedName name="CERTIFICADO" localSheetId="8">#REF!</definedName>
    <definedName name="CERTIFICADO" localSheetId="9">#REF!</definedName>
    <definedName name="CERTIFICADO" localSheetId="10">#REF!</definedName>
    <definedName name="CERTIFICADO" localSheetId="2">#REF!</definedName>
    <definedName name="CERTIFICADO" localSheetId="6">#REF!</definedName>
    <definedName name="CERTIFICADO">#REF!</definedName>
    <definedName name="DD" localSheetId="7">#REF!</definedName>
    <definedName name="DD" localSheetId="3">#REF!</definedName>
    <definedName name="DD" localSheetId="1">#REF!</definedName>
    <definedName name="DD" localSheetId="5">#REF!</definedName>
    <definedName name="DD" localSheetId="0">#REF!</definedName>
    <definedName name="DD" localSheetId="4">#REF!</definedName>
    <definedName name="DD" localSheetId="8">#REF!</definedName>
    <definedName name="DD" localSheetId="9">#REF!</definedName>
    <definedName name="DD" localSheetId="10">#REF!</definedName>
    <definedName name="DD" localSheetId="2">#REF!</definedName>
    <definedName name="DD" localSheetId="6">#REF!</definedName>
    <definedName name="DD">#REF!</definedName>
    <definedName name="DFF" localSheetId="7">#REF!</definedName>
    <definedName name="DFF" localSheetId="3">#REF!</definedName>
    <definedName name="DFF" localSheetId="1">#REF!</definedName>
    <definedName name="DFF" localSheetId="5">#REF!</definedName>
    <definedName name="DFF" localSheetId="0">#REF!</definedName>
    <definedName name="DFF" localSheetId="4">#REF!</definedName>
    <definedName name="DFF" localSheetId="8">#REF!</definedName>
    <definedName name="DFF" localSheetId="9">#REF!</definedName>
    <definedName name="DFF" localSheetId="10">#REF!</definedName>
    <definedName name="DFF" localSheetId="2">#REF!</definedName>
    <definedName name="DFF" localSheetId="6">#REF!</definedName>
    <definedName name="DFF">#REF!</definedName>
    <definedName name="DFFFD" localSheetId="7">#REF!</definedName>
    <definedName name="DFFFD" localSheetId="3">#REF!</definedName>
    <definedName name="DFFFD" localSheetId="1">#REF!</definedName>
    <definedName name="DFFFD" localSheetId="5">#REF!</definedName>
    <definedName name="DFFFD" localSheetId="4">#REF!</definedName>
    <definedName name="DFFFD" localSheetId="8">#REF!</definedName>
    <definedName name="DFFFD" localSheetId="9">#REF!</definedName>
    <definedName name="DFFFD" localSheetId="10">#REF!</definedName>
    <definedName name="DFFFD" localSheetId="2">#REF!</definedName>
    <definedName name="DFFFD" localSheetId="6">#REF!</definedName>
    <definedName name="DFFFD">#REF!</definedName>
    <definedName name="DOS" localSheetId="7">#REF!</definedName>
    <definedName name="DOS" localSheetId="3">#REF!</definedName>
    <definedName name="DOS" localSheetId="1">#REF!</definedName>
    <definedName name="DOS" localSheetId="5">#REF!</definedName>
    <definedName name="DOS" localSheetId="4">#REF!</definedName>
    <definedName name="DOS" localSheetId="8">#REF!</definedName>
    <definedName name="DOS" localSheetId="9">#REF!</definedName>
    <definedName name="DOS" localSheetId="10">#REF!</definedName>
    <definedName name="DOS" localSheetId="2">#REF!</definedName>
    <definedName name="DOS" localSheetId="6">#REF!</definedName>
    <definedName name="DOS">#REF!</definedName>
    <definedName name="EDEE" localSheetId="7">#REF!</definedName>
    <definedName name="EDEE" localSheetId="3">#REF!</definedName>
    <definedName name="EDEE" localSheetId="1">#REF!</definedName>
    <definedName name="EDEE" localSheetId="5">#REF!</definedName>
    <definedName name="EDEE" localSheetId="4">#REF!</definedName>
    <definedName name="EDEE" localSheetId="8">#REF!</definedName>
    <definedName name="EDEE" localSheetId="9">#REF!</definedName>
    <definedName name="EDEE" localSheetId="10">#REF!</definedName>
    <definedName name="EDEE" localSheetId="2">#REF!</definedName>
    <definedName name="EDEE" localSheetId="6">#REF!</definedName>
    <definedName name="EDEE">#REF!</definedName>
    <definedName name="Excel_BuiltIn_Print_Area_2_1" localSheetId="7">#REF!</definedName>
    <definedName name="Excel_BuiltIn_Print_Area_2_1" localSheetId="3">#REF!</definedName>
    <definedName name="Excel_BuiltIn_Print_Area_2_1" localSheetId="1">#REF!</definedName>
    <definedName name="Excel_BuiltIn_Print_Area_2_1" localSheetId="5">#REF!</definedName>
    <definedName name="Excel_BuiltIn_Print_Area_2_1" localSheetId="4">#REF!</definedName>
    <definedName name="Excel_BuiltIn_Print_Area_2_1" localSheetId="8">#REF!</definedName>
    <definedName name="Excel_BuiltIn_Print_Area_2_1" localSheetId="9">#REF!</definedName>
    <definedName name="Excel_BuiltIn_Print_Area_2_1" localSheetId="10">#REF!</definedName>
    <definedName name="Excel_BuiltIn_Print_Area_2_1" localSheetId="2">#REF!</definedName>
    <definedName name="Excel_BuiltIn_Print_Area_2_1" localSheetId="6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7">[1]bien!#REF!</definedName>
    <definedName name="fecha_act" localSheetId="3">[1]bien!#REF!</definedName>
    <definedName name="fecha_act" localSheetId="1">[1]bien!#REF!</definedName>
    <definedName name="fecha_act" localSheetId="5">[1]bien!#REF!</definedName>
    <definedName name="fecha_act" localSheetId="0">[1]bien!#REF!</definedName>
    <definedName name="fecha_act" localSheetId="4">[1]bien!#REF!</definedName>
    <definedName name="fecha_act" localSheetId="8">[1]bien!#REF!</definedName>
    <definedName name="fecha_act" localSheetId="9">[1]bien!#REF!</definedName>
    <definedName name="fecha_act" localSheetId="10">[1]bien!#REF!</definedName>
    <definedName name="fecha_act" localSheetId="6">[1]bien!#REF!</definedName>
    <definedName name="fecha_act">[1]bien!#REF!</definedName>
    <definedName name="FF" localSheetId="7">#REF!</definedName>
    <definedName name="FF" localSheetId="3">#REF!</definedName>
    <definedName name="FF" localSheetId="1">#REF!</definedName>
    <definedName name="FF" localSheetId="5">#REF!</definedName>
    <definedName name="FF" localSheetId="0">#REF!</definedName>
    <definedName name="FF" localSheetId="4">#REF!</definedName>
    <definedName name="FF" localSheetId="8">#REF!</definedName>
    <definedName name="FF" localSheetId="9">#REF!</definedName>
    <definedName name="FF" localSheetId="10">#REF!</definedName>
    <definedName name="FF" localSheetId="2">#REF!</definedName>
    <definedName name="FF" localSheetId="6">#REF!</definedName>
    <definedName name="FF">#REF!</definedName>
    <definedName name="FFF" localSheetId="7">#REF!</definedName>
    <definedName name="FFF" localSheetId="3">#REF!</definedName>
    <definedName name="FFF" localSheetId="1">#REF!</definedName>
    <definedName name="FFF" localSheetId="5">#REF!</definedName>
    <definedName name="FFF" localSheetId="0">#REF!</definedName>
    <definedName name="FFF" localSheetId="4">#REF!</definedName>
    <definedName name="FFF" localSheetId="8">#REF!</definedName>
    <definedName name="FFF" localSheetId="9">#REF!</definedName>
    <definedName name="FFF" localSheetId="10">#REF!</definedName>
    <definedName name="FFF" localSheetId="2">#REF!</definedName>
    <definedName name="FFF" localSheetId="6">#REF!</definedName>
    <definedName name="FFF">#REF!</definedName>
    <definedName name="FFFF" localSheetId="7">[1]bien!#REF!</definedName>
    <definedName name="FFFF" localSheetId="3">[1]bien!#REF!</definedName>
    <definedName name="FFFF" localSheetId="1">[1]bien!#REF!</definedName>
    <definedName name="FFFF" localSheetId="5">[1]bien!#REF!</definedName>
    <definedName name="FFFF" localSheetId="0">[1]bien!#REF!</definedName>
    <definedName name="FFFF" localSheetId="4">[1]bien!#REF!</definedName>
    <definedName name="FFFF" localSheetId="8">[1]bien!#REF!</definedName>
    <definedName name="FFFF" localSheetId="9">[1]bien!#REF!</definedName>
    <definedName name="FFFF" localSheetId="10">[1]bien!#REF!</definedName>
    <definedName name="FFFF" localSheetId="6">[1]bien!#REF!</definedName>
    <definedName name="FFFF">[1]bien!#REF!</definedName>
    <definedName name="g" localSheetId="7">#REF!</definedName>
    <definedName name="g" localSheetId="3">#REF!</definedName>
    <definedName name="g" localSheetId="1">#REF!</definedName>
    <definedName name="g" localSheetId="5">#REF!</definedName>
    <definedName name="g" localSheetId="0">#REF!</definedName>
    <definedName name="g" localSheetId="4">#REF!</definedName>
    <definedName name="g" localSheetId="8">#REF!</definedName>
    <definedName name="g" localSheetId="9">#REF!</definedName>
    <definedName name="g" localSheetId="10">#REF!</definedName>
    <definedName name="g" localSheetId="2">#REF!</definedName>
    <definedName name="g" localSheetId="6">#REF!</definedName>
    <definedName name="g">#REF!</definedName>
    <definedName name="GVKey">""</definedName>
    <definedName name="HGHHH" localSheetId="7">#REF!</definedName>
    <definedName name="HGHHH" localSheetId="3">#REF!</definedName>
    <definedName name="HGHHH" localSheetId="1">#REF!</definedName>
    <definedName name="HGHHH" localSheetId="5">#REF!</definedName>
    <definedName name="HGHHH" localSheetId="0">#REF!</definedName>
    <definedName name="HGHHH" localSheetId="4">#REF!</definedName>
    <definedName name="HGHHH" localSheetId="8">#REF!</definedName>
    <definedName name="HGHHH" localSheetId="9">#REF!</definedName>
    <definedName name="HGHHH" localSheetId="10">#REF!</definedName>
    <definedName name="HGHHH" localSheetId="2">#REF!</definedName>
    <definedName name="HGHHH" localSheetId="6">#REF!</definedName>
    <definedName name="HGHHH">#REF!</definedName>
    <definedName name="HHHH" localSheetId="7">#REF!</definedName>
    <definedName name="HHHH" localSheetId="3">#REF!</definedName>
    <definedName name="HHHH" localSheetId="1">#REF!</definedName>
    <definedName name="HHHH" localSheetId="5">#REF!</definedName>
    <definedName name="HHHH" localSheetId="0">#REF!</definedName>
    <definedName name="HHHH" localSheetId="4">#REF!</definedName>
    <definedName name="HHHH" localSheetId="8">#REF!</definedName>
    <definedName name="HHHH" localSheetId="9">#REF!</definedName>
    <definedName name="HHHH" localSheetId="10">#REF!</definedName>
    <definedName name="HHHH" localSheetId="2">#REF!</definedName>
    <definedName name="HHHH" localSheetId="6">#REF!</definedName>
    <definedName name="HHHH">#REF!</definedName>
    <definedName name="HISTORICO">[1]bien!$F$11</definedName>
    <definedName name="inicial">'[1]calculos planilla'!$S$3:$U$14</definedName>
    <definedName name="INVERSION" localSheetId="7">#REF!</definedName>
    <definedName name="INVERSION" localSheetId="3">#REF!</definedName>
    <definedName name="INVERSION" localSheetId="1">#REF!</definedName>
    <definedName name="INVERSION" localSheetId="5">#REF!</definedName>
    <definedName name="INVERSION" localSheetId="0">#REF!</definedName>
    <definedName name="INVERSION" localSheetId="4">#REF!</definedName>
    <definedName name="INVERSION" localSheetId="8">#REF!</definedName>
    <definedName name="INVERSION" localSheetId="9">#REF!</definedName>
    <definedName name="INVERSION" localSheetId="10">#REF!</definedName>
    <definedName name="INVERSION" localSheetId="2">#REF!</definedName>
    <definedName name="INVERSION" localSheetId="6">#REF!</definedName>
    <definedName name="INVERSION">#REF!</definedName>
    <definedName name="ipc">'[1]calculos planilla'!$P$3:$Q$146</definedName>
    <definedName name="matriz" localSheetId="7">#REF!</definedName>
    <definedName name="matriz" localSheetId="3">#REF!</definedName>
    <definedName name="matriz" localSheetId="1">#REF!</definedName>
    <definedName name="matriz" localSheetId="5">#REF!</definedName>
    <definedName name="matriz" localSheetId="0">#REF!</definedName>
    <definedName name="matriz" localSheetId="4">#REF!</definedName>
    <definedName name="matriz" localSheetId="8">#REF!</definedName>
    <definedName name="matriz" localSheetId="9">#REF!</definedName>
    <definedName name="matriz" localSheetId="10">#REF!</definedName>
    <definedName name="matriz" localSheetId="2">#REF!</definedName>
    <definedName name="matriz" localSheetId="6">#REF!</definedName>
    <definedName name="matriz">#REF!</definedName>
    <definedName name="matriz2" localSheetId="7">#REF!</definedName>
    <definedName name="matriz2" localSheetId="3">#REF!</definedName>
    <definedName name="matriz2" localSheetId="1">#REF!</definedName>
    <definedName name="matriz2" localSheetId="5">#REF!</definedName>
    <definedName name="matriz2" localSheetId="0">#REF!</definedName>
    <definedName name="matriz2" localSheetId="4">#REF!</definedName>
    <definedName name="matriz2" localSheetId="8">#REF!</definedName>
    <definedName name="matriz2" localSheetId="9">#REF!</definedName>
    <definedName name="matriz2" localSheetId="10">#REF!</definedName>
    <definedName name="matriz2" localSheetId="2">#REF!</definedName>
    <definedName name="matriz2" localSheetId="6">#REF!</definedName>
    <definedName name="matriz2">#REF!</definedName>
    <definedName name="mmm" localSheetId="7">#REF!</definedName>
    <definedName name="mmm" localSheetId="3">#REF!</definedName>
    <definedName name="mmm" localSheetId="1">#REF!</definedName>
    <definedName name="mmm" localSheetId="5">#REF!</definedName>
    <definedName name="mmm" localSheetId="0">#REF!</definedName>
    <definedName name="mmm" localSheetId="4">#REF!</definedName>
    <definedName name="mmm" localSheetId="8">#REF!</definedName>
    <definedName name="mmm" localSheetId="9">#REF!</definedName>
    <definedName name="mmm" localSheetId="10">#REF!</definedName>
    <definedName name="mmm" localSheetId="2">#REF!</definedName>
    <definedName name="mmm" localSheetId="6">#REF!</definedName>
    <definedName name="mmm">#REF!</definedName>
    <definedName name="operacion" localSheetId="7">#REF!</definedName>
    <definedName name="operacion" localSheetId="3">#REF!</definedName>
    <definedName name="operacion" localSheetId="1">#REF!</definedName>
    <definedName name="operacion" localSheetId="5">#REF!</definedName>
    <definedName name="operacion" localSheetId="0">#REF!</definedName>
    <definedName name="operacion" localSheetId="4">#REF!</definedName>
    <definedName name="operacion" localSheetId="8">#REF!</definedName>
    <definedName name="operacion" localSheetId="9">#REF!</definedName>
    <definedName name="operacion" localSheetId="10">#REF!</definedName>
    <definedName name="operacion" localSheetId="2">#REF!</definedName>
    <definedName name="operacion" localSheetId="6">#REF!</definedName>
    <definedName name="operacion">#REF!</definedName>
    <definedName name="OPERACION1" localSheetId="7">#REF!</definedName>
    <definedName name="OPERACION1" localSheetId="3">#REF!</definedName>
    <definedName name="OPERACION1" localSheetId="1">#REF!</definedName>
    <definedName name="OPERACION1" localSheetId="5">#REF!</definedName>
    <definedName name="OPERACION1" localSheetId="0">#REF!</definedName>
    <definedName name="OPERACION1" localSheetId="4">#REF!</definedName>
    <definedName name="OPERACION1" localSheetId="8">#REF!</definedName>
    <definedName name="OPERACION1" localSheetId="9">#REF!</definedName>
    <definedName name="OPERACION1" localSheetId="10">#REF!</definedName>
    <definedName name="OPERACION1" localSheetId="2">#REF!</definedName>
    <definedName name="OPERACION1" localSheetId="6">#REF!</definedName>
    <definedName name="OPERACION1">#REF!</definedName>
    <definedName name="operacion4" localSheetId="7">#REF!</definedName>
    <definedName name="operacion4" localSheetId="3">#REF!</definedName>
    <definedName name="operacion4" localSheetId="1">#REF!</definedName>
    <definedName name="operacion4" localSheetId="5">#REF!</definedName>
    <definedName name="operacion4" localSheetId="4">#REF!</definedName>
    <definedName name="operacion4" localSheetId="8">#REF!</definedName>
    <definedName name="operacion4" localSheetId="9">#REF!</definedName>
    <definedName name="operacion4" localSheetId="10">#REF!</definedName>
    <definedName name="operacion4" localSheetId="2">#REF!</definedName>
    <definedName name="operacion4" localSheetId="6">#REF!</definedName>
    <definedName name="operacion4">#REF!</definedName>
    <definedName name="ORDENADO" localSheetId="7">#REF!</definedName>
    <definedName name="ORDENADO" localSheetId="3">#REF!</definedName>
    <definedName name="ORDENADO" localSheetId="1">#REF!</definedName>
    <definedName name="ORDENADO" localSheetId="5">#REF!</definedName>
    <definedName name="ORDENADO" localSheetId="4">#REF!</definedName>
    <definedName name="ORDENADO" localSheetId="8">#REF!</definedName>
    <definedName name="ORDENADO" localSheetId="9">#REF!</definedName>
    <definedName name="ORDENADO" localSheetId="10">#REF!</definedName>
    <definedName name="ORDENADO" localSheetId="2">#REF!</definedName>
    <definedName name="ORDENADO" localSheetId="6">#REF!</definedName>
    <definedName name="ORDENADO">#REF!</definedName>
    <definedName name="pert" localSheetId="7">#REF!</definedName>
    <definedName name="pert" localSheetId="3">#REF!</definedName>
    <definedName name="pert" localSheetId="1">#REF!</definedName>
    <definedName name="pert" localSheetId="5">#REF!</definedName>
    <definedName name="pert" localSheetId="4">#REF!</definedName>
    <definedName name="pert" localSheetId="8">#REF!</definedName>
    <definedName name="pert" localSheetId="9">#REF!</definedName>
    <definedName name="pert" localSheetId="10">#REF!</definedName>
    <definedName name="pert" localSheetId="2">#REF!</definedName>
    <definedName name="pert" localSheetId="6">#REF!</definedName>
    <definedName name="pert">#REF!</definedName>
    <definedName name="RRRR" localSheetId="7">#REF!</definedName>
    <definedName name="RRRR" localSheetId="3">#REF!</definedName>
    <definedName name="RRRR" localSheetId="1">#REF!</definedName>
    <definedName name="RRRR" localSheetId="5">#REF!</definedName>
    <definedName name="RRRR" localSheetId="4">#REF!</definedName>
    <definedName name="RRRR" localSheetId="8">#REF!</definedName>
    <definedName name="RRRR" localSheetId="9">#REF!</definedName>
    <definedName name="RRRR" localSheetId="10">#REF!</definedName>
    <definedName name="RRRR" localSheetId="2">#REF!</definedName>
    <definedName name="RRRR" localSheetId="6">#REF!</definedName>
    <definedName name="RRRR">#REF!</definedName>
    <definedName name="SPSet">"current"</definedName>
    <definedName name="SPWS_WBID">""</definedName>
    <definedName name="SRDF" localSheetId="7">#REF!</definedName>
    <definedName name="SRDF" localSheetId="3">#REF!</definedName>
    <definedName name="SRDF" localSheetId="1">#REF!</definedName>
    <definedName name="SRDF" localSheetId="5">#REF!</definedName>
    <definedName name="SRDF" localSheetId="0">#REF!</definedName>
    <definedName name="SRDF" localSheetId="4">#REF!</definedName>
    <definedName name="SRDF" localSheetId="8">#REF!</definedName>
    <definedName name="SRDF" localSheetId="9">#REF!</definedName>
    <definedName name="SRDF" localSheetId="10">#REF!</definedName>
    <definedName name="SRDF" localSheetId="2">#REF!</definedName>
    <definedName name="SRDF" localSheetId="6">#REF!</definedName>
    <definedName name="SRDF">#REF!</definedName>
    <definedName name="ssss" localSheetId="7">#REF!</definedName>
    <definedName name="ssss" localSheetId="3">#REF!</definedName>
    <definedName name="ssss" localSheetId="1">#REF!</definedName>
    <definedName name="ssss" localSheetId="5">#REF!</definedName>
    <definedName name="ssss" localSheetId="0">#REF!</definedName>
    <definedName name="ssss" localSheetId="4">#REF!</definedName>
    <definedName name="ssss" localSheetId="8">#REF!</definedName>
    <definedName name="ssss" localSheetId="9">#REF!</definedName>
    <definedName name="ssss" localSheetId="10">#REF!</definedName>
    <definedName name="ssss" localSheetId="2">#REF!</definedName>
    <definedName name="ssss" localSheetId="6">#REF!</definedName>
    <definedName name="ssss">#REF!</definedName>
    <definedName name="TABLAS" localSheetId="7">#REF!</definedName>
    <definedName name="TABLAS" localSheetId="3">#REF!</definedName>
    <definedName name="TABLAS" localSheetId="1">#REF!</definedName>
    <definedName name="TABLAS" localSheetId="5">#REF!</definedName>
    <definedName name="TABLAS" localSheetId="4">#REF!</definedName>
    <definedName name="TABLAS" localSheetId="8">#REF!</definedName>
    <definedName name="TABLAS" localSheetId="9">#REF!</definedName>
    <definedName name="TABLAS" localSheetId="10">#REF!</definedName>
    <definedName name="TABLAS" localSheetId="2">#REF!</definedName>
    <definedName name="TABLAS" localSheetId="6">#REF!</definedName>
    <definedName name="TABLAS">#REF!</definedName>
    <definedName name="TTTT" localSheetId="7">#REF!</definedName>
    <definedName name="TTTT" localSheetId="3">#REF!</definedName>
    <definedName name="TTTT" localSheetId="1">#REF!</definedName>
    <definedName name="TTTT" localSheetId="5">#REF!</definedName>
    <definedName name="TTTT" localSheetId="4">#REF!</definedName>
    <definedName name="TTTT" localSheetId="8">#REF!</definedName>
    <definedName name="TTTT" localSheetId="9">#REF!</definedName>
    <definedName name="TTTT" localSheetId="10">#REF!</definedName>
    <definedName name="TTTT" localSheetId="2">#REF!</definedName>
    <definedName name="TTTT" localSheetId="6">#REF!</definedName>
    <definedName name="TTTT">#REF!</definedName>
    <definedName name="v" localSheetId="7">'[2]Registrar '!$A$2:$B$182</definedName>
    <definedName name="v" localSheetId="10">'[3]Registrar '!$A$2:$B$182</definedName>
    <definedName name="v" localSheetId="2">'[2]Registrar '!$A$2:$B$182</definedName>
    <definedName name="v" localSheetId="6">'[2]Registrar '!$A$2:$B$182</definedName>
    <definedName name="v">'[4]Registrar '!$A$2:$B$182</definedName>
    <definedName name="VFGDGDS" localSheetId="7">#REF!</definedName>
    <definedName name="VFGDGDS" localSheetId="3">#REF!</definedName>
    <definedName name="VFGDGDS" localSheetId="1">#REF!</definedName>
    <definedName name="VFGDGDS" localSheetId="5">#REF!</definedName>
    <definedName name="VFGDGDS" localSheetId="0">#REF!</definedName>
    <definedName name="VFGDGDS" localSheetId="4">#REF!</definedName>
    <definedName name="VFGDGDS" localSheetId="8">#REF!</definedName>
    <definedName name="VFGDGDS" localSheetId="9">#REF!</definedName>
    <definedName name="VFGDGDS" localSheetId="10">#REF!</definedName>
    <definedName name="VFGDGDS" localSheetId="2">#REF!</definedName>
    <definedName name="VFGDGDS" localSheetId="6">#REF!</definedName>
    <definedName name="VFGDGDS">#REF!</definedName>
    <definedName name="Vutil">[1]bien!$G$17</definedName>
    <definedName name="XX" localSheetId="7">#REF!</definedName>
    <definedName name="XX" localSheetId="3">#REF!</definedName>
    <definedName name="XX" localSheetId="1">#REF!</definedName>
    <definedName name="XX" localSheetId="5">#REF!</definedName>
    <definedName name="XX" localSheetId="0">#REF!</definedName>
    <definedName name="XX" localSheetId="4">#REF!</definedName>
    <definedName name="XX" localSheetId="8">#REF!</definedName>
    <definedName name="XX" localSheetId="9">#REF!</definedName>
    <definedName name="XX" localSheetId="10">#REF!</definedName>
    <definedName name="XX" localSheetId="2">#REF!</definedName>
    <definedName name="XX" localSheetId="6">#REF!</definedName>
    <definedName name="XX">#REF!</definedName>
    <definedName name="XXX" localSheetId="7">#REF!</definedName>
    <definedName name="XXX" localSheetId="3">#REF!</definedName>
    <definedName name="XXX" localSheetId="1">#REF!</definedName>
    <definedName name="XXX" localSheetId="5">#REF!</definedName>
    <definedName name="XXX" localSheetId="0">#REF!</definedName>
    <definedName name="XXX" localSheetId="4">#REF!</definedName>
    <definedName name="XXX" localSheetId="8">#REF!</definedName>
    <definedName name="XXX" localSheetId="9">#REF!</definedName>
    <definedName name="XXX" localSheetId="10">#REF!</definedName>
    <definedName name="XXX" localSheetId="2">#REF!</definedName>
    <definedName name="XXX" localSheetId="6">#REF!</definedName>
    <definedName name="XXX">#REF!</definedName>
  </definedNames>
  <calcPr calcId="144525"/>
</workbook>
</file>

<file path=xl/calcChain.xml><?xml version="1.0" encoding="utf-8"?>
<calcChain xmlns="http://schemas.openxmlformats.org/spreadsheetml/2006/main">
  <c r="H14" i="23" l="1"/>
  <c r="I20" i="22"/>
  <c r="G20" i="22"/>
  <c r="F20" i="22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AD15" i="21"/>
  <c r="AE15" i="21"/>
  <c r="AF15" i="21"/>
  <c r="AG15" i="21"/>
  <c r="AH15" i="21"/>
  <c r="AI15" i="21"/>
  <c r="AJ15" i="21"/>
  <c r="AK15" i="21"/>
  <c r="AL15" i="21"/>
  <c r="I15" i="21"/>
  <c r="K10" i="20"/>
  <c r="K17" i="19"/>
  <c r="E97" i="30"/>
  <c r="G89" i="30"/>
  <c r="G98" i="30" s="1"/>
  <c r="F89" i="30"/>
  <c r="F98" i="30" s="1"/>
  <c r="H85" i="30"/>
  <c r="H84" i="30"/>
  <c r="H83" i="30"/>
  <c r="C83" i="30"/>
  <c r="H82" i="30"/>
  <c r="C82" i="30"/>
  <c r="H81" i="30"/>
  <c r="H80" i="30"/>
  <c r="I79" i="30"/>
  <c r="E79" i="30" s="1"/>
  <c r="C75" i="30"/>
  <c r="H74" i="30"/>
  <c r="C74" i="30"/>
  <c r="H73" i="30"/>
  <c r="C73" i="30"/>
  <c r="H72" i="30"/>
  <c r="C72" i="30"/>
  <c r="H71" i="30"/>
  <c r="C71" i="30"/>
  <c r="H70" i="30"/>
  <c r="C70" i="30"/>
  <c r="H69" i="30"/>
  <c r="C69" i="30"/>
  <c r="H68" i="30"/>
  <c r="C68" i="30"/>
  <c r="H67" i="30"/>
  <c r="C67" i="30"/>
  <c r="H66" i="30"/>
  <c r="C66" i="30"/>
  <c r="C89" i="30" s="1"/>
  <c r="Z53" i="30"/>
  <c r="AB47" i="30"/>
  <c r="AA47" i="30"/>
  <c r="E46" i="30"/>
  <c r="AB46" i="30" s="1"/>
  <c r="H44" i="30"/>
  <c r="H43" i="30"/>
  <c r="H42" i="30"/>
  <c r="H41" i="30"/>
  <c r="H40" i="30"/>
  <c r="H39" i="30"/>
  <c r="H38" i="30"/>
  <c r="H37" i="30"/>
  <c r="H36" i="30"/>
  <c r="H35" i="30"/>
  <c r="H33" i="30"/>
  <c r="J32" i="30"/>
  <c r="H32" i="30" s="1"/>
  <c r="E32" i="30"/>
  <c r="E30" i="30"/>
  <c r="I30" i="30" s="1"/>
  <c r="H30" i="30" s="1"/>
  <c r="AL27" i="30"/>
  <c r="AK27" i="30"/>
  <c r="AJ27" i="30"/>
  <c r="AI27" i="30"/>
  <c r="AH27" i="30"/>
  <c r="AG27" i="30"/>
  <c r="AF27" i="30"/>
  <c r="AE27" i="30"/>
  <c r="AD27" i="30"/>
  <c r="AC27" i="30"/>
  <c r="AB27" i="30"/>
  <c r="AA27" i="30"/>
  <c r="Z27" i="30"/>
  <c r="Y27" i="30"/>
  <c r="X27" i="30"/>
  <c r="W27" i="30"/>
  <c r="V27" i="30"/>
  <c r="U27" i="30"/>
  <c r="T27" i="30"/>
  <c r="S27" i="30"/>
  <c r="R27" i="30"/>
  <c r="Q27" i="30"/>
  <c r="P27" i="30"/>
  <c r="O27" i="30"/>
  <c r="N27" i="30"/>
  <c r="M27" i="30"/>
  <c r="L27" i="30"/>
  <c r="K27" i="30"/>
  <c r="J27" i="30"/>
  <c r="I27" i="30"/>
  <c r="H27" i="30" s="1"/>
  <c r="H26" i="30"/>
  <c r="H25" i="30"/>
  <c r="H23" i="30"/>
  <c r="H22" i="30"/>
  <c r="H21" i="30"/>
  <c r="AL19" i="30"/>
  <c r="AK19" i="30"/>
  <c r="AJ19" i="30"/>
  <c r="AI19" i="30"/>
  <c r="AH19" i="30"/>
  <c r="AG19" i="30"/>
  <c r="AF19" i="30"/>
  <c r="AE19" i="30"/>
  <c r="AD19" i="30"/>
  <c r="AC19" i="30"/>
  <c r="AB19" i="30"/>
  <c r="AA19" i="30"/>
  <c r="Z19" i="30"/>
  <c r="Y19" i="30"/>
  <c r="X19" i="30"/>
  <c r="W19" i="30"/>
  <c r="V19" i="30"/>
  <c r="U19" i="30"/>
  <c r="T19" i="30"/>
  <c r="S19" i="30"/>
  <c r="R19" i="30"/>
  <c r="Q19" i="30"/>
  <c r="P19" i="30"/>
  <c r="O19" i="30"/>
  <c r="N19" i="30"/>
  <c r="M19" i="30"/>
  <c r="L19" i="30"/>
  <c r="K19" i="30"/>
  <c r="J19" i="30"/>
  <c r="H19" i="30" s="1"/>
  <c r="I19" i="30"/>
  <c r="H18" i="30"/>
  <c r="AD17" i="30"/>
  <c r="AA17" i="30"/>
  <c r="S17" i="30"/>
  <c r="R17" i="30"/>
  <c r="K17" i="30"/>
  <c r="J17" i="30"/>
  <c r="H16" i="30"/>
  <c r="AL15" i="30"/>
  <c r="AK15" i="30"/>
  <c r="AJ15" i="30"/>
  <c r="AJ17" i="30" s="1"/>
  <c r="AJ20" i="30" s="1"/>
  <c r="AJ24" i="30" s="1"/>
  <c r="AJ28" i="30" s="1"/>
  <c r="AJ58" i="30" s="1"/>
  <c r="AJ64" i="30" s="1"/>
  <c r="AJ89" i="30" s="1"/>
  <c r="AJ98" i="30" s="1"/>
  <c r="AI15" i="30"/>
  <c r="AH15" i="30"/>
  <c r="AG15" i="30"/>
  <c r="AF15" i="30"/>
  <c r="AF17" i="30" s="1"/>
  <c r="AF20" i="30" s="1"/>
  <c r="AF24" i="30" s="1"/>
  <c r="AF28" i="30" s="1"/>
  <c r="AF58" i="30" s="1"/>
  <c r="AF64" i="30" s="1"/>
  <c r="AE15" i="30"/>
  <c r="AD15" i="30"/>
  <c r="AC15" i="30"/>
  <c r="AB15" i="30"/>
  <c r="AB17" i="30" s="1"/>
  <c r="AB20" i="30" s="1"/>
  <c r="AB24" i="30" s="1"/>
  <c r="AB28" i="30" s="1"/>
  <c r="AB58" i="30" s="1"/>
  <c r="AB64" i="30" s="1"/>
  <c r="AA15" i="30"/>
  <c r="Z15" i="30"/>
  <c r="Y15" i="30"/>
  <c r="X15" i="30"/>
  <c r="X17" i="30" s="1"/>
  <c r="X20" i="30" s="1"/>
  <c r="X24" i="30" s="1"/>
  <c r="X28" i="30" s="1"/>
  <c r="X58" i="30" s="1"/>
  <c r="X64" i="30" s="1"/>
  <c r="X89" i="30" s="1"/>
  <c r="X98" i="30" s="1"/>
  <c r="W15" i="30"/>
  <c r="V15" i="30"/>
  <c r="U15" i="30"/>
  <c r="T15" i="30"/>
  <c r="T17" i="30" s="1"/>
  <c r="T20" i="30" s="1"/>
  <c r="T24" i="30" s="1"/>
  <c r="T28" i="30" s="1"/>
  <c r="T58" i="30" s="1"/>
  <c r="T64" i="30" s="1"/>
  <c r="T89" i="30" s="1"/>
  <c r="T98" i="30" s="1"/>
  <c r="S15" i="30"/>
  <c r="R15" i="30"/>
  <c r="Q15" i="30"/>
  <c r="P15" i="30"/>
  <c r="P17" i="30" s="1"/>
  <c r="P20" i="30" s="1"/>
  <c r="P24" i="30" s="1"/>
  <c r="P28" i="30" s="1"/>
  <c r="P58" i="30" s="1"/>
  <c r="P64" i="30" s="1"/>
  <c r="P89" i="30" s="1"/>
  <c r="P98" i="30" s="1"/>
  <c r="O15" i="30"/>
  <c r="N15" i="30"/>
  <c r="M15" i="30"/>
  <c r="L15" i="30"/>
  <c r="L17" i="30" s="1"/>
  <c r="L20" i="30" s="1"/>
  <c r="L24" i="30" s="1"/>
  <c r="L28" i="30" s="1"/>
  <c r="L58" i="30" s="1"/>
  <c r="L64" i="30" s="1"/>
  <c r="L89" i="30" s="1"/>
  <c r="L98" i="30" s="1"/>
  <c r="K15" i="30"/>
  <c r="J15" i="30"/>
  <c r="I15" i="30"/>
  <c r="AB9" i="30"/>
  <c r="I75" i="30" s="1"/>
  <c r="K10" i="29"/>
  <c r="K9" i="29"/>
  <c r="K7" i="29"/>
  <c r="K5" i="29"/>
  <c r="K8" i="29" s="1"/>
  <c r="K13" i="29" s="1"/>
  <c r="U13" i="29" s="1"/>
  <c r="K4" i="29"/>
  <c r="AB77" i="30" l="1"/>
  <c r="I77" i="30" s="1"/>
  <c r="I20" i="30"/>
  <c r="I24" i="30" s="1"/>
  <c r="I28" i="30" s="1"/>
  <c r="U20" i="30"/>
  <c r="U24" i="30" s="1"/>
  <c r="U28" i="30" s="1"/>
  <c r="U58" i="30" s="1"/>
  <c r="U64" i="30" s="1"/>
  <c r="U89" i="30" s="1"/>
  <c r="U98" i="30" s="1"/>
  <c r="Y20" i="30"/>
  <c r="Y24" i="30" s="1"/>
  <c r="Y28" i="30" s="1"/>
  <c r="Y58" i="30" s="1"/>
  <c r="Y64" i="30" s="1"/>
  <c r="Y89" i="30" s="1"/>
  <c r="Y98" i="30" s="1"/>
  <c r="AK20" i="30"/>
  <c r="AK24" i="30" s="1"/>
  <c r="AK28" i="30" s="1"/>
  <c r="AK58" i="30" s="1"/>
  <c r="AK64" i="30" s="1"/>
  <c r="AK89" i="30" s="1"/>
  <c r="AK98" i="30" s="1"/>
  <c r="H15" i="30"/>
  <c r="J20" i="30"/>
  <c r="J24" i="30" s="1"/>
  <c r="J28" i="30" s="1"/>
  <c r="J58" i="30" s="1"/>
  <c r="J64" i="30" s="1"/>
  <c r="J89" i="30" s="1"/>
  <c r="J98" i="30" s="1"/>
  <c r="N20" i="30"/>
  <c r="N24" i="30" s="1"/>
  <c r="N28" i="30" s="1"/>
  <c r="N58" i="30" s="1"/>
  <c r="N64" i="30" s="1"/>
  <c r="N89" i="30" s="1"/>
  <c r="N98" i="30" s="1"/>
  <c r="R20" i="30"/>
  <c r="R24" i="30" s="1"/>
  <c r="R28" i="30" s="1"/>
  <c r="R58" i="30" s="1"/>
  <c r="R64" i="30" s="1"/>
  <c r="R89" i="30" s="1"/>
  <c r="R98" i="30" s="1"/>
  <c r="V20" i="30"/>
  <c r="V24" i="30" s="1"/>
  <c r="V28" i="30" s="1"/>
  <c r="V58" i="30" s="1"/>
  <c r="V64" i="30" s="1"/>
  <c r="V89" i="30" s="1"/>
  <c r="V98" i="30" s="1"/>
  <c r="AD20" i="30"/>
  <c r="AD24" i="30" s="1"/>
  <c r="AD28" i="30" s="1"/>
  <c r="AD58" i="30" s="1"/>
  <c r="AD64" i="30" s="1"/>
  <c r="AD89" i="30" s="1"/>
  <c r="AD98" i="30" s="1"/>
  <c r="AL20" i="30"/>
  <c r="AL24" i="30" s="1"/>
  <c r="AL28" i="30" s="1"/>
  <c r="AL58" i="30" s="1"/>
  <c r="AL64" i="30" s="1"/>
  <c r="N17" i="30"/>
  <c r="V17" i="30"/>
  <c r="AH17" i="30"/>
  <c r="AH20" i="30" s="1"/>
  <c r="AH24" i="30" s="1"/>
  <c r="AH28" i="30" s="1"/>
  <c r="AH58" i="30" s="1"/>
  <c r="AH64" i="30" s="1"/>
  <c r="AH89" i="30" s="1"/>
  <c r="AH98" i="30" s="1"/>
  <c r="C98" i="30"/>
  <c r="K20" i="30"/>
  <c r="K24" i="30" s="1"/>
  <c r="K28" i="30" s="1"/>
  <c r="K58" i="30" s="1"/>
  <c r="K64" i="30" s="1"/>
  <c r="O20" i="30"/>
  <c r="O24" i="30" s="1"/>
  <c r="O28" i="30" s="1"/>
  <c r="O58" i="30" s="1"/>
  <c r="O64" i="30" s="1"/>
  <c r="O89" i="30" s="1"/>
  <c r="O98" i="30" s="1"/>
  <c r="S20" i="30"/>
  <c r="S24" i="30" s="1"/>
  <c r="S28" i="30" s="1"/>
  <c r="S58" i="30" s="1"/>
  <c r="S64" i="30" s="1"/>
  <c r="S89" i="30" s="1"/>
  <c r="S98" i="30" s="1"/>
  <c r="W17" i="30"/>
  <c r="W20" i="30" s="1"/>
  <c r="W24" i="30" s="1"/>
  <c r="W28" i="30" s="1"/>
  <c r="W58" i="30" s="1"/>
  <c r="W64" i="30" s="1"/>
  <c r="W89" i="30" s="1"/>
  <c r="W98" i="30" s="1"/>
  <c r="AA20" i="30"/>
  <c r="AA24" i="30" s="1"/>
  <c r="AA28" i="30" s="1"/>
  <c r="AA58" i="30" s="1"/>
  <c r="AA64" i="30" s="1"/>
  <c r="AE17" i="30"/>
  <c r="AE20" i="30"/>
  <c r="AE24" i="30" s="1"/>
  <c r="AE28" i="30" s="1"/>
  <c r="AE58" i="30" s="1"/>
  <c r="AE64" i="30" s="1"/>
  <c r="AE89" i="30" s="1"/>
  <c r="AE98" i="30" s="1"/>
  <c r="AI17" i="30"/>
  <c r="AI20" i="30"/>
  <c r="AI24" i="30" s="1"/>
  <c r="AI28" i="30" s="1"/>
  <c r="AI58" i="30" s="1"/>
  <c r="AI64" i="30" s="1"/>
  <c r="AI89" i="30" s="1"/>
  <c r="AI98" i="30" s="1"/>
  <c r="O17" i="30"/>
  <c r="Z17" i="30"/>
  <c r="Z20" i="30" s="1"/>
  <c r="Z24" i="30" s="1"/>
  <c r="Z28" i="30" s="1"/>
  <c r="Z58" i="30" s="1"/>
  <c r="AL17" i="30"/>
  <c r="AF89" i="30"/>
  <c r="AF98" i="30" s="1"/>
  <c r="AF78" i="30"/>
  <c r="I17" i="30"/>
  <c r="M17" i="30"/>
  <c r="M20" i="30" s="1"/>
  <c r="M24" i="30" s="1"/>
  <c r="M28" i="30" s="1"/>
  <c r="M58" i="30" s="1"/>
  <c r="M64" i="30" s="1"/>
  <c r="M89" i="30" s="1"/>
  <c r="M98" i="30" s="1"/>
  <c r="Q17" i="30"/>
  <c r="Q20" i="30" s="1"/>
  <c r="Q24" i="30" s="1"/>
  <c r="Q28" i="30" s="1"/>
  <c r="Q58" i="30" s="1"/>
  <c r="Q64" i="30" s="1"/>
  <c r="Q89" i="30" s="1"/>
  <c r="Q98" i="30" s="1"/>
  <c r="U17" i="30"/>
  <c r="Y17" i="30"/>
  <c r="AC17" i="30"/>
  <c r="AC20" i="30" s="1"/>
  <c r="AC24" i="30" s="1"/>
  <c r="AC28" i="30" s="1"/>
  <c r="AC58" i="30" s="1"/>
  <c r="AC64" i="30" s="1"/>
  <c r="AC89" i="30" s="1"/>
  <c r="AC98" i="30" s="1"/>
  <c r="AG17" i="30"/>
  <c r="AG20" i="30" s="1"/>
  <c r="AG24" i="30" s="1"/>
  <c r="AG28" i="30" s="1"/>
  <c r="AG58" i="30" s="1"/>
  <c r="AG64" i="30" s="1"/>
  <c r="AK17" i="30"/>
  <c r="H79" i="30"/>
  <c r="Z66" i="30" l="1"/>
  <c r="Z64" i="30"/>
  <c r="Z89" i="30" s="1"/>
  <c r="Z98" i="30" s="1"/>
  <c r="AG11" i="30"/>
  <c r="K75" i="30"/>
  <c r="H75" i="30" s="1"/>
  <c r="K89" i="30"/>
  <c r="K98" i="30" s="1"/>
  <c r="H77" i="30"/>
  <c r="E76" i="30"/>
  <c r="H17" i="30"/>
  <c r="AB89" i="30"/>
  <c r="AB98" i="30" s="1"/>
  <c r="AL78" i="30"/>
  <c r="I78" i="30"/>
  <c r="AA76" i="30"/>
  <c r="I76" i="30" s="1"/>
  <c r="AA89" i="30"/>
  <c r="AA98" i="30" s="1"/>
  <c r="H20" i="30"/>
  <c r="H24" i="30" s="1"/>
  <c r="H28" i="30" s="1"/>
  <c r="H58" i="30" s="1"/>
  <c r="H64" i="30" s="1"/>
  <c r="I29" i="30"/>
  <c r="H29" i="30" s="1"/>
  <c r="H76" i="30" l="1"/>
  <c r="D75" i="30"/>
  <c r="E75" i="30" s="1"/>
  <c r="I58" i="30"/>
  <c r="I64" i="30" s="1"/>
  <c r="I89" i="30" s="1"/>
  <c r="I98" i="30" s="1"/>
  <c r="H78" i="30"/>
  <c r="E77" i="30"/>
  <c r="AG82" i="30"/>
  <c r="AL82" i="30" s="1"/>
  <c r="AG80" i="30"/>
  <c r="AL80" i="30" s="1"/>
  <c r="AG79" i="30"/>
  <c r="H89" i="30"/>
  <c r="H98" i="30" s="1"/>
  <c r="E78" i="30" l="1"/>
  <c r="E80" i="30" s="1"/>
  <c r="AL79" i="30"/>
  <c r="AL89" i="30" s="1"/>
  <c r="AL98" i="30" s="1"/>
  <c r="AG89" i="30"/>
  <c r="AG98" i="30" s="1"/>
  <c r="E89" i="30" l="1"/>
  <c r="E98" i="30"/>
  <c r="S27" i="27" l="1"/>
  <c r="K17" i="27"/>
  <c r="K16" i="27"/>
  <c r="K14" i="27"/>
  <c r="S9" i="27"/>
  <c r="N13" i="23" l="1"/>
  <c r="X21" i="22"/>
  <c r="Y21" i="22"/>
  <c r="Z21" i="22"/>
  <c r="AA21" i="22"/>
  <c r="AC21" i="22"/>
  <c r="AD21" i="22"/>
  <c r="H21" i="22"/>
  <c r="AJ10" i="21"/>
  <c r="E46" i="21" l="1"/>
  <c r="J33" i="21"/>
  <c r="E33" i="21"/>
  <c r="L17" i="21"/>
  <c r="M17" i="21"/>
  <c r="N17" i="21"/>
  <c r="P17" i="21"/>
  <c r="R17" i="21"/>
  <c r="X17" i="21"/>
  <c r="Z17" i="21"/>
  <c r="AC17" i="21"/>
  <c r="AH17" i="21"/>
  <c r="AK17" i="21"/>
  <c r="C20" i="25"/>
  <c r="C21" i="25" s="1"/>
  <c r="G21" i="25"/>
  <c r="D21" i="25"/>
  <c r="B21" i="25"/>
  <c r="O20" i="25"/>
  <c r="N20" i="25"/>
  <c r="M20" i="25"/>
  <c r="L20" i="25"/>
  <c r="J20" i="25"/>
  <c r="O19" i="25"/>
  <c r="N19" i="25"/>
  <c r="M19" i="25"/>
  <c r="L19" i="25"/>
  <c r="K19" i="25"/>
  <c r="J19" i="25"/>
  <c r="H19" i="25"/>
  <c r="O18" i="25"/>
  <c r="N18" i="25"/>
  <c r="M18" i="25"/>
  <c r="L18" i="25"/>
  <c r="K18" i="25"/>
  <c r="J18" i="25"/>
  <c r="H18" i="25"/>
  <c r="O17" i="25"/>
  <c r="N17" i="25"/>
  <c r="M17" i="25"/>
  <c r="L17" i="25"/>
  <c r="K17" i="25"/>
  <c r="J17" i="25"/>
  <c r="H17" i="25"/>
  <c r="O16" i="25"/>
  <c r="N16" i="25"/>
  <c r="M16" i="25"/>
  <c r="L16" i="25"/>
  <c r="K16" i="25"/>
  <c r="J16" i="25"/>
  <c r="H16" i="25"/>
  <c r="O15" i="25"/>
  <c r="L15" i="25"/>
  <c r="K15" i="25"/>
  <c r="J15" i="25"/>
  <c r="G15" i="25"/>
  <c r="F15" i="25"/>
  <c r="N15" i="25" s="1"/>
  <c r="E15" i="25"/>
  <c r="E21" i="25" s="1"/>
  <c r="O14" i="25"/>
  <c r="N14" i="25"/>
  <c r="M14" i="25"/>
  <c r="L14" i="25"/>
  <c r="K14" i="25"/>
  <c r="J14" i="25"/>
  <c r="H14" i="25"/>
  <c r="O13" i="25"/>
  <c r="N13" i="25"/>
  <c r="M13" i="25"/>
  <c r="L13" i="25"/>
  <c r="K13" i="25"/>
  <c r="J13" i="25"/>
  <c r="H13" i="25"/>
  <c r="O12" i="25"/>
  <c r="N12" i="25"/>
  <c r="M12" i="25"/>
  <c r="L12" i="25"/>
  <c r="K12" i="25"/>
  <c r="J12" i="25"/>
  <c r="H12" i="25"/>
  <c r="O11" i="25"/>
  <c r="N11" i="25"/>
  <c r="M11" i="25"/>
  <c r="L11" i="25"/>
  <c r="K11" i="25"/>
  <c r="J11" i="25"/>
  <c r="H11" i="25"/>
  <c r="O10" i="25"/>
  <c r="N10" i="25"/>
  <c r="M10" i="25"/>
  <c r="L10" i="25"/>
  <c r="K10" i="25"/>
  <c r="J10" i="25"/>
  <c r="H10" i="25"/>
  <c r="O9" i="25"/>
  <c r="N9" i="25"/>
  <c r="M9" i="25"/>
  <c r="L9" i="25"/>
  <c r="K9" i="25"/>
  <c r="J9" i="25"/>
  <c r="H9" i="25"/>
  <c r="P8" i="25"/>
  <c r="AG17" i="24"/>
  <c r="O17" i="24"/>
  <c r="I17" i="24"/>
  <c r="U17" i="24"/>
  <c r="AM17" i="24"/>
  <c r="AC16" i="23"/>
  <c r="AF47" i="22"/>
  <c r="J47" i="22"/>
  <c r="E47" i="22"/>
  <c r="AG31" i="22"/>
  <c r="AE47" i="22" s="1"/>
  <c r="AF31" i="22"/>
  <c r="AD47" i="22" s="1"/>
  <c r="AD31" i="22"/>
  <c r="AB47" i="22" s="1"/>
  <c r="AC31" i="22"/>
  <c r="AA47" i="22" s="1"/>
  <c r="Z31" i="22"/>
  <c r="X47" i="22" s="1"/>
  <c r="Y31" i="22"/>
  <c r="W47" i="22" s="1"/>
  <c r="X31" i="22"/>
  <c r="V47" i="22" s="1"/>
  <c r="U31" i="22"/>
  <c r="S47" i="22" s="1"/>
  <c r="T31" i="22"/>
  <c r="R47" i="22" s="1"/>
  <c r="S31" i="22"/>
  <c r="Q47" i="22" s="1"/>
  <c r="R31" i="22"/>
  <c r="P47" i="22" s="1"/>
  <c r="Q31" i="22"/>
  <c r="O47" i="22" s="1"/>
  <c r="P31" i="22"/>
  <c r="N47" i="22" s="1"/>
  <c r="O31" i="22"/>
  <c r="M47" i="22" s="1"/>
  <c r="N31" i="22"/>
  <c r="L47" i="22" s="1"/>
  <c r="M31" i="22"/>
  <c r="K47" i="22" s="1"/>
  <c r="L31" i="22"/>
  <c r="K31" i="22"/>
  <c r="I47" i="22" s="1"/>
  <c r="J31" i="22"/>
  <c r="H47" i="22" s="1"/>
  <c r="H31" i="22"/>
  <c r="E31" i="22"/>
  <c r="B47" i="22" s="1"/>
  <c r="AA31" i="22"/>
  <c r="Y47" i="22" s="1"/>
  <c r="V31" i="22"/>
  <c r="T47" i="22" s="1"/>
  <c r="E96" i="21"/>
  <c r="G88" i="21"/>
  <c r="G97" i="21" s="1"/>
  <c r="F88" i="21"/>
  <c r="F97" i="21" s="1"/>
  <c r="H84" i="21"/>
  <c r="H74" i="21"/>
  <c r="C74" i="21"/>
  <c r="H73" i="21"/>
  <c r="C73" i="21"/>
  <c r="H72" i="21"/>
  <c r="C72" i="21"/>
  <c r="H71" i="21"/>
  <c r="C71" i="21"/>
  <c r="H70" i="21"/>
  <c r="C70" i="21"/>
  <c r="H69" i="21"/>
  <c r="C69" i="21"/>
  <c r="H68" i="21"/>
  <c r="C68" i="21"/>
  <c r="H67" i="21"/>
  <c r="C67" i="21"/>
  <c r="H66" i="21"/>
  <c r="C66" i="21"/>
  <c r="C97" i="21" s="1"/>
  <c r="AB46" i="21"/>
  <c r="H44" i="21"/>
  <c r="H43" i="21"/>
  <c r="H42" i="21"/>
  <c r="H41" i="21"/>
  <c r="H40" i="21"/>
  <c r="H39" i="21"/>
  <c r="H38" i="21"/>
  <c r="H37" i="21"/>
  <c r="H36" i="21"/>
  <c r="H35" i="21"/>
  <c r="H33" i="21"/>
  <c r="J32" i="21"/>
  <c r="H32" i="21" s="1"/>
  <c r="AL27" i="21"/>
  <c r="AK27" i="21"/>
  <c r="AJ27" i="21"/>
  <c r="AI27" i="21"/>
  <c r="AH27" i="21"/>
  <c r="AG27" i="21"/>
  <c r="AF27" i="21"/>
  <c r="AE27" i="21"/>
  <c r="AD27" i="21"/>
  <c r="AC27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 s="1"/>
  <c r="H26" i="21"/>
  <c r="H25" i="21"/>
  <c r="H23" i="21"/>
  <c r="H22" i="21"/>
  <c r="H21" i="21"/>
  <c r="AL19" i="21"/>
  <c r="AK19" i="21"/>
  <c r="AJ19" i="21"/>
  <c r="AI19" i="21"/>
  <c r="AH19" i="21"/>
  <c r="AG19" i="21"/>
  <c r="AF19" i="21"/>
  <c r="AE19" i="21"/>
  <c r="AD19" i="21"/>
  <c r="AC19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 s="1"/>
  <c r="H18" i="21"/>
  <c r="H16" i="21"/>
  <c r="AD17" i="21"/>
  <c r="Y17" i="21"/>
  <c r="V17" i="21"/>
  <c r="AB9" i="21"/>
  <c r="S27" i="19"/>
  <c r="S9" i="19"/>
  <c r="L12" i="18"/>
  <c r="V12" i="18" s="1"/>
  <c r="V11" i="18"/>
  <c r="V10" i="18"/>
  <c r="V9" i="18"/>
  <c r="V8" i="18"/>
  <c r="V7" i="18"/>
  <c r="V6" i="18"/>
  <c r="V5" i="18"/>
  <c r="O21" i="25" l="1"/>
  <c r="P12" i="25"/>
  <c r="S16" i="23"/>
  <c r="P10" i="25"/>
  <c r="P14" i="25"/>
  <c r="L21" i="25"/>
  <c r="P18" i="25"/>
  <c r="P13" i="25"/>
  <c r="P17" i="25"/>
  <c r="P11" i="25"/>
  <c r="K20" i="25"/>
  <c r="K21" i="25" s="1"/>
  <c r="H20" i="25"/>
  <c r="P19" i="25"/>
  <c r="J21" i="25"/>
  <c r="P16" i="25"/>
  <c r="N21" i="25"/>
  <c r="P9" i="25"/>
  <c r="H15" i="25"/>
  <c r="H22" i="25" s="1"/>
  <c r="M15" i="25"/>
  <c r="P15" i="25" s="1"/>
  <c r="F21" i="25"/>
  <c r="H21" i="25" s="1"/>
  <c r="O17" i="21"/>
  <c r="O20" i="21" s="1"/>
  <c r="O24" i="21" s="1"/>
  <c r="O28" i="21" s="1"/>
  <c r="O58" i="21" s="1"/>
  <c r="O64" i="21" s="1"/>
  <c r="O88" i="21" s="1"/>
  <c r="O97" i="21" s="1"/>
  <c r="S17" i="21"/>
  <c r="S20" i="21" s="1"/>
  <c r="S24" i="21" s="1"/>
  <c r="S28" i="21" s="1"/>
  <c r="S58" i="21" s="1"/>
  <c r="S64" i="21" s="1"/>
  <c r="S88" i="21" s="1"/>
  <c r="S97" i="21" s="1"/>
  <c r="W17" i="21"/>
  <c r="W20" i="21" s="1"/>
  <c r="W24" i="21" s="1"/>
  <c r="W28" i="21" s="1"/>
  <c r="W58" i="21" s="1"/>
  <c r="W64" i="21" s="1"/>
  <c r="W88" i="21" s="1"/>
  <c r="W97" i="21" s="1"/>
  <c r="AA17" i="21"/>
  <c r="AA20" i="21" s="1"/>
  <c r="AA24" i="21" s="1"/>
  <c r="AA28" i="21" s="1"/>
  <c r="AA58" i="21" s="1"/>
  <c r="AA64" i="21" s="1"/>
  <c r="AE17" i="21"/>
  <c r="AE20" i="21" s="1"/>
  <c r="AE24" i="21" s="1"/>
  <c r="AE28" i="21" s="1"/>
  <c r="AE58" i="21" s="1"/>
  <c r="AE64" i="21" s="1"/>
  <c r="AE88" i="21" s="1"/>
  <c r="AE97" i="21" s="1"/>
  <c r="AI17" i="21"/>
  <c r="AI20" i="21" s="1"/>
  <c r="AI24" i="21" s="1"/>
  <c r="AI28" i="21" s="1"/>
  <c r="AI58" i="21" s="1"/>
  <c r="AI64" i="21" s="1"/>
  <c r="AI88" i="21" s="1"/>
  <c r="AI97" i="21" s="1"/>
  <c r="L20" i="21"/>
  <c r="L24" i="21" s="1"/>
  <c r="L28" i="21" s="1"/>
  <c r="L58" i="21" s="1"/>
  <c r="L64" i="21" s="1"/>
  <c r="L88" i="21" s="1"/>
  <c r="L97" i="21" s="1"/>
  <c r="P20" i="21"/>
  <c r="P24" i="21" s="1"/>
  <c r="P28" i="21" s="1"/>
  <c r="P58" i="21" s="1"/>
  <c r="P64" i="21" s="1"/>
  <c r="P88" i="21" s="1"/>
  <c r="P97" i="21" s="1"/>
  <c r="X20" i="21"/>
  <c r="X24" i="21" s="1"/>
  <c r="X28" i="21" s="1"/>
  <c r="X58" i="21" s="1"/>
  <c r="X64" i="21" s="1"/>
  <c r="X88" i="21" s="1"/>
  <c r="X97" i="21" s="1"/>
  <c r="M20" i="21"/>
  <c r="M24" i="21" s="1"/>
  <c r="M28" i="21" s="1"/>
  <c r="M58" i="21" s="1"/>
  <c r="M64" i="21" s="1"/>
  <c r="M88" i="21" s="1"/>
  <c r="M97" i="21" s="1"/>
  <c r="Y20" i="21"/>
  <c r="Y24" i="21" s="1"/>
  <c r="Y28" i="21" s="1"/>
  <c r="Y58" i="21" s="1"/>
  <c r="Y64" i="21" s="1"/>
  <c r="Y88" i="21" s="1"/>
  <c r="Y97" i="21" s="1"/>
  <c r="AC20" i="21"/>
  <c r="AC24" i="21" s="1"/>
  <c r="AC28" i="21" s="1"/>
  <c r="AC58" i="21" s="1"/>
  <c r="AC64" i="21" s="1"/>
  <c r="AC88" i="21" s="1"/>
  <c r="AC97" i="21" s="1"/>
  <c r="AK20" i="21"/>
  <c r="AK24" i="21" s="1"/>
  <c r="AK28" i="21" s="1"/>
  <c r="AK58" i="21" s="1"/>
  <c r="AK64" i="21" s="1"/>
  <c r="AK88" i="21" s="1"/>
  <c r="AK97" i="21" s="1"/>
  <c r="N20" i="21"/>
  <c r="N24" i="21" s="1"/>
  <c r="N28" i="21" s="1"/>
  <c r="N58" i="21" s="1"/>
  <c r="N64" i="21" s="1"/>
  <c r="N88" i="21" s="1"/>
  <c r="N97" i="21" s="1"/>
  <c r="R20" i="21"/>
  <c r="R24" i="21" s="1"/>
  <c r="R28" i="21" s="1"/>
  <c r="R58" i="21" s="1"/>
  <c r="R64" i="21" s="1"/>
  <c r="R88" i="21" s="1"/>
  <c r="R97" i="21" s="1"/>
  <c r="V20" i="21"/>
  <c r="V24" i="21" s="1"/>
  <c r="V28" i="21" s="1"/>
  <c r="V58" i="21" s="1"/>
  <c r="V64" i="21" s="1"/>
  <c r="V88" i="21" s="1"/>
  <c r="V97" i="21" s="1"/>
  <c r="Z20" i="21"/>
  <c r="Z24" i="21" s="1"/>
  <c r="Z28" i="21" s="1"/>
  <c r="Z58" i="21" s="1"/>
  <c r="AD20" i="21"/>
  <c r="AD24" i="21" s="1"/>
  <c r="AD28" i="21" s="1"/>
  <c r="AD58" i="21" s="1"/>
  <c r="AD64" i="21" s="1"/>
  <c r="AD88" i="21" s="1"/>
  <c r="AD97" i="21" s="1"/>
  <c r="AH20" i="21"/>
  <c r="AH24" i="21" s="1"/>
  <c r="AH28" i="21" s="1"/>
  <c r="AH58" i="21" s="1"/>
  <c r="AH64" i="21" s="1"/>
  <c r="AH88" i="21" s="1"/>
  <c r="AH97" i="21" s="1"/>
  <c r="P20" i="25" l="1"/>
  <c r="P21" i="25" s="1"/>
  <c r="M21" i="25"/>
  <c r="P22" i="25"/>
  <c r="AA75" i="21"/>
  <c r="Z64" i="21"/>
  <c r="Z66" i="21"/>
  <c r="K16" i="19" l="1"/>
  <c r="K7" i="20"/>
  <c r="Z88" i="21"/>
  <c r="Z97" i="21" s="1"/>
  <c r="AA88" i="21"/>
  <c r="AA97" i="21" s="1"/>
  <c r="F21" i="22" l="1"/>
  <c r="G21" i="22" l="1"/>
  <c r="G31" i="22" s="1"/>
  <c r="D47" i="22" s="1"/>
  <c r="I21" i="22" l="1"/>
  <c r="I31" i="22" s="1"/>
  <c r="F47" i="22" s="1"/>
  <c r="F31" i="22" l="1"/>
  <c r="C47" i="22" s="1"/>
  <c r="K4" i="27" l="1"/>
  <c r="K6" i="27" s="1"/>
  <c r="K26" i="27" s="1"/>
  <c r="S26" i="27" s="1"/>
  <c r="K4" i="19" s="1"/>
  <c r="K6" i="19" l="1"/>
  <c r="K26" i="19"/>
  <c r="S26" i="19" s="1"/>
  <c r="K4" i="20" s="1"/>
  <c r="K8" i="20" s="1"/>
  <c r="U17" i="21" l="1"/>
  <c r="U20" i="21" s="1"/>
  <c r="AJ17" i="21"/>
  <c r="AJ20" i="21" s="1"/>
  <c r="Q17" i="21"/>
  <c r="Q20" i="21" s="1"/>
  <c r="T17" i="21"/>
  <c r="T20" i="21" s="1"/>
  <c r="AN5" i="23" l="1"/>
  <c r="AN16" i="23" s="1"/>
  <c r="U24" i="21"/>
  <c r="U28" i="21" s="1"/>
  <c r="U58" i="21" s="1"/>
  <c r="U64" i="21" s="1"/>
  <c r="U88" i="21" s="1"/>
  <c r="U97" i="21" s="1"/>
  <c r="X5" i="23"/>
  <c r="X16" i="23" s="1"/>
  <c r="Q24" i="21"/>
  <c r="Q28" i="21" s="1"/>
  <c r="Q58" i="21" s="1"/>
  <c r="Q64" i="21" s="1"/>
  <c r="Q88" i="21" s="1"/>
  <c r="Q97" i="21" s="1"/>
  <c r="T24" i="21"/>
  <c r="T28" i="21" s="1"/>
  <c r="T58" i="21" s="1"/>
  <c r="T64" i="21" s="1"/>
  <c r="T88" i="21" s="1"/>
  <c r="T97" i="21" s="1"/>
  <c r="AH5" i="23"/>
  <c r="AH16" i="23" s="1"/>
  <c r="AY5" i="24"/>
  <c r="AY14" i="24" s="1"/>
  <c r="AY17" i="24" s="1"/>
  <c r="AJ24" i="21"/>
  <c r="AJ28" i="21" s="1"/>
  <c r="AJ58" i="21" s="1"/>
  <c r="AJ64" i="21" s="1"/>
  <c r="AB17" i="21" l="1"/>
  <c r="AB20" i="21" s="1"/>
  <c r="AB24" i="21" s="1"/>
  <c r="AB28" i="21" s="1"/>
  <c r="AB58" i="21" s="1"/>
  <c r="AJ77" i="21"/>
  <c r="AA10" i="24" l="1"/>
  <c r="AB64" i="21"/>
  <c r="I77" i="21"/>
  <c r="AE20" i="22"/>
  <c r="AE21" i="22" s="1"/>
  <c r="AE31" i="22" s="1"/>
  <c r="AC47" i="22" s="1"/>
  <c r="AJ81" i="21"/>
  <c r="AJ88" i="21" s="1"/>
  <c r="AJ97" i="21" s="1"/>
  <c r="AF17" i="21"/>
  <c r="AF20" i="21"/>
  <c r="AF24" i="21" s="1"/>
  <c r="AF28" i="21" s="1"/>
  <c r="AF58" i="21" s="1"/>
  <c r="AF64" i="21" s="1"/>
  <c r="I81" i="21" l="1"/>
  <c r="H81" i="21" s="1"/>
  <c r="H77" i="21"/>
  <c r="AB75" i="21"/>
  <c r="AF77" i="21"/>
  <c r="AA14" i="24"/>
  <c r="AA17" i="24" s="1"/>
  <c r="I75" i="21" l="1"/>
  <c r="W20" i="22"/>
  <c r="AB79" i="21"/>
  <c r="AB88" i="21" s="1"/>
  <c r="AB97" i="21" s="1"/>
  <c r="K17" i="21"/>
  <c r="K20" i="21" s="1"/>
  <c r="K24" i="21" s="1"/>
  <c r="K28" i="21" s="1"/>
  <c r="K58" i="21" s="1"/>
  <c r="AF88" i="21"/>
  <c r="AF97" i="21" s="1"/>
  <c r="J17" i="21"/>
  <c r="J20" i="21"/>
  <c r="K9" i="20" l="1"/>
  <c r="K13" i="20" s="1"/>
  <c r="U13" i="20" s="1"/>
  <c r="E30" i="21" s="1"/>
  <c r="I30" i="21" s="1"/>
  <c r="K64" i="21"/>
  <c r="AG17" i="21"/>
  <c r="AG20" i="21" s="1"/>
  <c r="AL17" i="21"/>
  <c r="AL20" i="21" s="1"/>
  <c r="N5" i="23"/>
  <c r="N16" i="23" s="1"/>
  <c r="J24" i="21"/>
  <c r="J28" i="21" s="1"/>
  <c r="J58" i="21" s="1"/>
  <c r="J64" i="21" s="1"/>
  <c r="J88" i="21" s="1"/>
  <c r="J97" i="21" s="1"/>
  <c r="W21" i="22"/>
  <c r="W31" i="22" s="1"/>
  <c r="U47" i="22" s="1"/>
  <c r="I79" i="21"/>
  <c r="AS5" i="23" l="1"/>
  <c r="AS14" i="23" s="1"/>
  <c r="AS16" i="23" s="1"/>
  <c r="AL24" i="21"/>
  <c r="AL28" i="21" s="1"/>
  <c r="AL58" i="21" s="1"/>
  <c r="AL64" i="21" s="1"/>
  <c r="AS5" i="24"/>
  <c r="AS14" i="24" s="1"/>
  <c r="AS17" i="24" s="1"/>
  <c r="AG24" i="21"/>
  <c r="AG28" i="21" s="1"/>
  <c r="AG58" i="21" s="1"/>
  <c r="AG64" i="21" s="1"/>
  <c r="H79" i="21"/>
  <c r="K75" i="21"/>
  <c r="H75" i="21" s="1"/>
  <c r="K88" i="21"/>
  <c r="K97" i="21" s="1"/>
  <c r="H11" i="23"/>
  <c r="H30" i="21"/>
  <c r="AG76" i="21" l="1"/>
  <c r="AG11" i="21"/>
  <c r="AL79" i="21" l="1"/>
  <c r="AL81" i="21"/>
  <c r="AL78" i="21"/>
  <c r="AL77" i="21"/>
  <c r="I76" i="21"/>
  <c r="AB20" i="22"/>
  <c r="AG80" i="21"/>
  <c r="AL76" i="21"/>
  <c r="AL80" i="21" l="1"/>
  <c r="AG88" i="21"/>
  <c r="AG97" i="21" s="1"/>
  <c r="AL88" i="21"/>
  <c r="AL97" i="21" s="1"/>
  <c r="AB31" i="22"/>
  <c r="Z47" i="22" s="1"/>
  <c r="AB21" i="22"/>
  <c r="I80" i="21"/>
  <c r="H76" i="21"/>
  <c r="I78" i="21"/>
  <c r="D75" i="21"/>
  <c r="E75" i="21" s="1"/>
  <c r="I82" i="21" l="1"/>
  <c r="H82" i="21" s="1"/>
  <c r="H78" i="21"/>
  <c r="H80" i="21"/>
  <c r="D79" i="21"/>
  <c r="E79" i="21" s="1"/>
  <c r="E88" i="21" s="1"/>
  <c r="E97" i="21" s="1"/>
  <c r="I17" i="21" l="1"/>
  <c r="H17" i="21" s="1"/>
  <c r="I20" i="21"/>
  <c r="H15" i="21"/>
  <c r="I24" i="21" l="1"/>
  <c r="I28" i="21" s="1"/>
  <c r="H5" i="23"/>
  <c r="H20" i="21"/>
  <c r="H24" i="21" s="1"/>
  <c r="H28" i="21" s="1"/>
  <c r="H10" i="23" l="1"/>
  <c r="H16" i="23" s="1"/>
  <c r="I29" i="21"/>
  <c r="H29" i="21" s="1"/>
  <c r="H58" i="21" s="1"/>
  <c r="H64" i="21" s="1"/>
  <c r="H88" i="21" s="1"/>
  <c r="H97" i="21" s="1"/>
  <c r="I58" i="21" l="1"/>
  <c r="I64" i="21" s="1"/>
  <c r="I88" i="21" s="1"/>
  <c r="I97" i="21" s="1"/>
</calcChain>
</file>

<file path=xl/comments1.xml><?xml version="1.0" encoding="utf-8"?>
<comments xmlns="http://schemas.openxmlformats.org/spreadsheetml/2006/main">
  <authors>
    <author>www.intercambiosvirtuales.org</author>
  </authors>
  <commentList>
    <comment ref="E30" authorId="0">
      <text>
        <r>
          <rPr>
            <b/>
            <sz val="9"/>
            <color indexed="81"/>
            <rFont val="Tahoma"/>
            <family val="2"/>
          </rPr>
          <t xml:space="preserve">RECUADRO 13 ó 18
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 xml:space="preserve">RECUADRO 10
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</commentList>
</comments>
</file>

<file path=xl/comments2.xml><?xml version="1.0" encoding="utf-8"?>
<comments xmlns="http://schemas.openxmlformats.org/spreadsheetml/2006/main">
  <authors>
    <author>www.intercambiosvirtuales.org</author>
  </authors>
  <commentList>
    <comment ref="E30" authorId="0">
      <text>
        <r>
          <rPr>
            <b/>
            <sz val="9"/>
            <color indexed="81"/>
            <rFont val="Tahoma"/>
            <family val="2"/>
          </rPr>
          <t xml:space="preserve">RECUADRO 13 ó 18
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 xml:space="preserve">RECUADRO 10
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</commentList>
</comments>
</file>

<file path=xl/comments3.xml><?xml version="1.0" encoding="utf-8"?>
<comments xmlns="http://schemas.openxmlformats.org/spreadsheetml/2006/main">
  <authors>
    <author>Karina</author>
  </authors>
  <commentList>
    <comment ref="K46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Cambia las utilidades del 83</t>
        </r>
      </text>
    </comment>
    <comment ref="N46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Solo cambia de lugar</t>
        </r>
      </text>
    </comment>
  </commentList>
</comments>
</file>

<file path=xl/sharedStrings.xml><?xml version="1.0" encoding="utf-8"?>
<sst xmlns="http://schemas.openxmlformats.org/spreadsheetml/2006/main" count="693" uniqueCount="308">
  <si>
    <t>REGISTRO DE RENTAS EMPRESARIALES 2020</t>
  </si>
  <si>
    <t>Topes de crédito</t>
  </si>
  <si>
    <t>SAC</t>
  </si>
  <si>
    <t>ACUMULADAS A CONTAR DEL 01.01.2017 incluye nuevos créditos a contar del 01.01.2020</t>
  </si>
  <si>
    <t>HASTA EL 31,12,2016</t>
  </si>
  <si>
    <t>STUT</t>
  </si>
  <si>
    <t>DETALLE</t>
  </si>
  <si>
    <t>INFORMATIVO</t>
  </si>
  <si>
    <t>CONTROL</t>
  </si>
  <si>
    <t>RAI</t>
  </si>
  <si>
    <t>DDAN</t>
  </si>
  <si>
    <t>REX</t>
  </si>
  <si>
    <t>Asociados a Rentas Afectas</t>
  </si>
  <si>
    <t>factor</t>
  </si>
  <si>
    <t>Asociados a Rentas Exentas (artículo 11, Ley 18.401)</t>
  </si>
  <si>
    <t>Sin restitución</t>
  </si>
  <si>
    <t>Con restitución</t>
  </si>
  <si>
    <t>sin restitución</t>
  </si>
  <si>
    <t>acumulada 31.12.2019</t>
  </si>
  <si>
    <t>a contar del 01.01.2020</t>
  </si>
  <si>
    <t>a contar del 01.01.17</t>
  </si>
  <si>
    <t>Crédito por IPE</t>
  </si>
  <si>
    <t>TEF</t>
  </si>
  <si>
    <t>TEX</t>
  </si>
  <si>
    <t>Crédito por impuesto tasa adicional ex artículo 21 LIR</t>
  </si>
  <si>
    <t>Rentas contributación cumplida</t>
  </si>
  <si>
    <t>Rentas exentas</t>
  </si>
  <si>
    <t>Ingresos No Constitutivos de Renta</t>
  </si>
  <si>
    <t>Que deben ser retiradas, remesadas o distribuidas en primer lugar</t>
  </si>
  <si>
    <t>sin proridad de orden de imputación</t>
  </si>
  <si>
    <t>Que pueden ser distribuidas en la oportunidad que defina la empresa o contribuyente</t>
  </si>
  <si>
    <t>Rentas provenientes del registro RAP y diferencia inical de sociedad acogida al ex art.14 ter letrta A) ambos Ley 21210</t>
  </si>
  <si>
    <t>Rentas percibidas Art. 14 letra B Nº 1 y 2  y otras rentas con tributación cumplida</t>
  </si>
  <si>
    <t>Exceso Distribuciones Desproporcionadas del ISFUT  (N°39 Transitorio  Ley 21210)</t>
  </si>
  <si>
    <t>Rentas Afectadas con el IUSCAPT (art. 32 transitorio Ley 21210)</t>
  </si>
  <si>
    <t>Exceso Distribuciones Desproporcionadas (N°9 Art.14 A) Ley 21210</t>
  </si>
  <si>
    <t xml:space="preserve">Rentas generadas hasta el 31.12.1983 </t>
  </si>
  <si>
    <t>Utilidades afectadas con impuesto sustitutivo al FUT (ISFUT) Ley N°20.780 y Ley Nº20.899</t>
  </si>
  <si>
    <t>utilidades afectadas con impuesto sustitutivo al FUT (ISFUT) LEY N°21.210</t>
  </si>
  <si>
    <t>Rentas Exentas de Impuesto Global Complementario (IGC) (Artículo 11, Ley 18.401), Afectas a Impuesto Adicional</t>
  </si>
  <si>
    <t>Rentas Exentas de Impuesto Global Complementario (IGC) y/o Impuesto Adicional (IA)</t>
  </si>
  <si>
    <t>Crédito por IDPC Voluntario Recibido</t>
  </si>
  <si>
    <t>Sin devol</t>
  </si>
  <si>
    <t>Con devol</t>
  </si>
  <si>
    <t>sin devol</t>
  </si>
  <si>
    <t>Sin Devol</t>
  </si>
  <si>
    <t>Saldos iniciales (positivo o negativo)</t>
  </si>
  <si>
    <t>Incorporación rentas y créditos por cambio de régimen</t>
  </si>
  <si>
    <t>Reajuste anual</t>
  </si>
  <si>
    <t>Rentas y Créditos por Conversión, Fusión</t>
  </si>
  <si>
    <t>Subtotal N°1 (saldo positivo o negativo)</t>
  </si>
  <si>
    <t>Impuesto sustitutivo de Fut</t>
  </si>
  <si>
    <t>Imputación inciso 2° artículo 21 LIR al 31.12.2019</t>
  </si>
  <si>
    <t>Rentas y Créditos por Término de Giro</t>
  </si>
  <si>
    <t>Subtotal N°2 (saldo positivo o negativo)</t>
  </si>
  <si>
    <t>Incorporación rentas y créditos por Reoganización Empresarial</t>
  </si>
  <si>
    <t>Imputaciones rentas y créditos por Reoganización Empresarial</t>
  </si>
  <si>
    <t>Reajuste fecha RE y término año</t>
  </si>
  <si>
    <t>Subtotal N°3 (saldo positivo o negativo)</t>
  </si>
  <si>
    <t>Reverso de rentas afectas ejercicio anterior</t>
  </si>
  <si>
    <t>RAI del ejercicio</t>
  </si>
  <si>
    <t>DDAN del ejercicio</t>
  </si>
  <si>
    <t>Incremento</t>
  </si>
  <si>
    <t>Rebaja</t>
  </si>
  <si>
    <t>REX percibido</t>
  </si>
  <si>
    <t>RAP y ex artículo 14 Ter Letra A</t>
  </si>
  <si>
    <t>Rentas artículo 14 letra B N° 1 y 2 LIR</t>
  </si>
  <si>
    <t>Exceso Distribución Desproporcianodo del ISFUT</t>
  </si>
  <si>
    <t>Rentas afectadas IUSCAPT</t>
  </si>
  <si>
    <t xml:space="preserve">Exceso Distribución Desproporcianodo </t>
  </si>
  <si>
    <t>Rentas generadas hasta 31.12.1983</t>
  </si>
  <si>
    <t>Utilidades ISFUT Ley 20780 y 20899</t>
  </si>
  <si>
    <t>Utilidades ISFUT Ley 21210</t>
  </si>
  <si>
    <t>Rentas Exentas IGC e IA</t>
  </si>
  <si>
    <t>Ingresos No Rentas</t>
  </si>
  <si>
    <t>Crédito por IDPC con obligación de restitución</t>
  </si>
  <si>
    <t>Crédito de RLI del ejercicio</t>
  </si>
  <si>
    <t>Crédito de retiros y dividendos percibidos</t>
  </si>
  <si>
    <t>Crédito Impuesto Voluntario</t>
  </si>
  <si>
    <t>Crédito asociado a Rentas Exexnta art. 11 Ley 18/501</t>
  </si>
  <si>
    <t>Crédito por IDPC sin obligación de restitución</t>
  </si>
  <si>
    <t>Crédito generados entre 0101207 y 31122019</t>
  </si>
  <si>
    <t>Crédito acumulado 2016</t>
  </si>
  <si>
    <t>Crédito IPE</t>
  </si>
  <si>
    <t>Crédito tasa adicional ex art. 21 LIR</t>
  </si>
  <si>
    <t>Subtotal N°4 (saldo positivo o negativo)</t>
  </si>
  <si>
    <t>Incorporación Créditos devueltos por retiro desproporcionado</t>
  </si>
  <si>
    <t>Incorporación Créditos en exceso N° 7 letra A art. 14 LIR</t>
  </si>
  <si>
    <t>Reclasificación de IDPC por rectificatoria CPT</t>
  </si>
  <si>
    <t>Reclasificación de rentas imputadas a REX</t>
  </si>
  <si>
    <t>Ajustes al SAC por reasignación de Rex por CPT</t>
  </si>
  <si>
    <t>Subtotal N°5 (saldo positivo o negativo)</t>
  </si>
  <si>
    <t>Retiros/remesas/ dividendos del ejercicio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</si>
  <si>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</si>
  <si>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</si>
  <si>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</si>
  <si>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</si>
  <si>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</si>
  <si>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</si>
  <si>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</si>
  <si>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</si>
  <si>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</si>
  <si>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12</t>
  </si>
  <si>
    <t>Retiros/remesas/ dividendos en exceso</t>
  </si>
  <si>
    <t>Devoluciones de Capital</t>
  </si>
  <si>
    <t>AJUSTES AL SAC</t>
  </si>
  <si>
    <t>Partidas del inc.1º no afectas al 40% del art.21 LIR</t>
  </si>
  <si>
    <t>Partidas del inciso segundo del artículo 21 LIR</t>
  </si>
  <si>
    <t>Remanente Ejercicio Siguiente</t>
  </si>
  <si>
    <t>RETIROS SIN IMPUTAR</t>
  </si>
  <si>
    <t>socio o accionista 1</t>
  </si>
  <si>
    <t>socio o accionista 2</t>
  </si>
  <si>
    <t>socio o accionista 3</t>
  </si>
  <si>
    <t>socio o accionista 4</t>
  </si>
  <si>
    <t>socio o accionista 5</t>
  </si>
  <si>
    <t>socio o accionista 6</t>
  </si>
  <si>
    <t>Total Retiros/remesas/ dividendos sin imputar</t>
  </si>
  <si>
    <t>RECUADRO Nº 14:  RAZONABILIDAD CAPITAL PROPIO TRIBUTARIO</t>
  </si>
  <si>
    <t>Capital propio tributario positivo inicial</t>
  </si>
  <si>
    <t>+</t>
  </si>
  <si>
    <t>Capital propio tributario negativo inicial</t>
  </si>
  <si>
    <t>(-)</t>
  </si>
  <si>
    <t>Corrección monetaria capital propio tributario inicial</t>
  </si>
  <si>
    <t>Aumentos (efectivos) de capital del ejercicio, actualizados</t>
  </si>
  <si>
    <t>Disminuciones (efectivas) de capital del ejercicio, actualizadas</t>
  </si>
  <si>
    <t>Renta líquida imponible afecta a IDPC del ejercicio</t>
  </si>
  <si>
    <t xml:space="preserve">Pérdida tributaria del ejercicio al 31 de diciembre </t>
  </si>
  <si>
    <t>Pérdidas de ejercicios anteriores (art. 31 N° 3 LIR)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</si>
  <si>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</si>
  <si>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</si>
  <si>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</si>
  <si>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</si>
  <si>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Remesas, retiros o dividendos distribuidos en el ejercicio, reajustados</t>
  </si>
  <si>
    <t>Partidas del inciso primero no afectas al IU de tasa 40% y del inciso segundo, del art. 21 LIR, reajustados</t>
  </si>
  <si>
    <t>Aumentos del ejercicio (por reorganizaciones)</t>
  </si>
  <si>
    <t>Disminuciones del ejercicio (por reorganizaciones)</t>
  </si>
  <si>
    <t>Ingreso diferido por cambio de régimen</t>
  </si>
  <si>
    <t>Crédito total disponible imputable contra impuestos finales (IPE), del ejercicio</t>
  </si>
  <si>
    <t>Incentivo al ahorro según art. 14 letra E) LIR</t>
  </si>
  <si>
    <t>Base del IDPC voluntario según  art. 14 letra A) N°  6 LIR</t>
  </si>
  <si>
    <t>Otras partidas a agregar</t>
  </si>
  <si>
    <t>Otras partidas a deducir</t>
  </si>
  <si>
    <t>Capital propio tributario positivo</t>
  </si>
  <si>
    <t>=</t>
  </si>
  <si>
    <t xml:space="preserve">Capital propio tributario negativo </t>
  </si>
  <si>
    <t>RECUADRO Nº 10: DEPRECIACIÓN</t>
  </si>
  <si>
    <t>Cantidad de bienes del activo inmovilizado</t>
  </si>
  <si>
    <t>Depreciación acelerada en 1/3  vida util, del ejercicio (art. 31 N° 5 LIR)</t>
  </si>
  <si>
    <t>traspasa a RLI</t>
  </si>
  <si>
    <t>Depreciación acelerada vida útil de 1 año, del ejercicio (art. 31 N° 5 bis LIR)</t>
  </si>
  <si>
    <t>Depreciación acelerada en 1/10 vida últil, del ejercicio (art. 31 N° 5 bis LIR)</t>
  </si>
  <si>
    <t>Depreciación instántanea por el 50% del valor de adquisición del bien físico del activo inmovilizado, utilizado en el ejercicio (art. 21° transitorio  Ley N° 21.210)</t>
  </si>
  <si>
    <t>Depreciación instántanea por el 100% del valor de adquisición del bien físico del activo inmovilizado, adquirido en el ejercicio (art. 22° transitorio Ley N° 21.210)</t>
  </si>
  <si>
    <t>Depreciación instántanea por el 100% del valor de adquisición del bien físico del activo inmovilizado, adquirido en el ejercicio (art. 22° transitorio bis Ley N° 21.210, incorporado por la Ley N°21.256)</t>
  </si>
  <si>
    <t>Total depreciación normal de los bienes con depreciación acelerada y/o instantánea informada en los códigos 938, 942, 949, 1138, 1139 y 1158</t>
  </si>
  <si>
    <t>Diferencia entre depreciaciones aceleradas y/o instantáneas y normales del ejercicio, anteriores</t>
  </si>
  <si>
    <t>traspasa a RREE</t>
  </si>
  <si>
    <t>RECUADRO Nº 13: DETERMINACIÓN DEL RAI RÉGIMEN DEL ARTÍCULO 14 LETRA A) LIR</t>
  </si>
  <si>
    <t>Capital propio tributario negativo</t>
  </si>
  <si>
    <t>Saldo negativo del Registro REX al término del ejercicio</t>
  </si>
  <si>
    <t>Subtotal</t>
  </si>
  <si>
    <t>Saldo positivo del Registro REX al término del ejercicio, antes de imputaciones</t>
  </si>
  <si>
    <t>Capital aportado debidamente reajustado (incluye aumentos y disminuciones efectivas)</t>
  </si>
  <si>
    <t>Saldo FUR  (cuando no haya sido considerado dentro del valor del capital aportado a la empresa)</t>
  </si>
  <si>
    <t>Sobreprecio obtenido en la colocación de acciones de propia emisión, debidamente reajustado</t>
  </si>
  <si>
    <t>Rentas afectas a IGC o IA (RAI) del ejercicio</t>
  </si>
  <si>
    <t>R15 Cod. 1202</t>
  </si>
  <si>
    <t>RECUADRO N° 15: REGISTRO DE RENTAS EMPRESARIALES Y MOVIMIENTO STUT</t>
  </si>
  <si>
    <t>RENTAS CON TRIBUTACIÓN CUMPLIDA</t>
  </si>
  <si>
    <t>RENTAS EXENTAS</t>
  </si>
  <si>
    <t>INR</t>
  </si>
  <si>
    <t>RAP</t>
  </si>
  <si>
    <t>ISFUT</t>
  </si>
  <si>
    <t>OTRAS</t>
  </si>
  <si>
    <t>Remanente ejercicio anterior reajustado (saldo positivo)</t>
  </si>
  <si>
    <t>Remanente ejercicio anterior reajustado (saldo negativo)</t>
  </si>
  <si>
    <t>Monto imputado al ISFUT art. 25° transitorio Ley N° 21.210, reajustado</t>
  </si>
  <si>
    <t>Reverso y/o disminuciones del Ejercicio (propias)</t>
  </si>
  <si>
    <t>Aumentos del ejercicio (propios)</t>
  </si>
  <si>
    <t>Otros aumentos del ejercicio</t>
  </si>
  <si>
    <t>Otras disminuciones del ejercicio</t>
  </si>
  <si>
    <t>Remesas, retiros, o dividendos imputados a los RRE, reajustados</t>
  </si>
  <si>
    <t>Retiros en exceso y devoluciones de capital imputados en el ejercicio, reajustados</t>
  </si>
  <si>
    <t>Remanente ejercicio siguiente (saldo positivo)</t>
  </si>
  <si>
    <t>Remanente ejercicio siguiente (saldo negativo)</t>
  </si>
  <si>
    <t>RECUADRO N° 16: REGISTRO SAC 
(SALDO ACUMULADOS DE CRÉDITO)</t>
  </si>
  <si>
    <t>Acumulados a contar desde el 01.01.2017</t>
  </si>
  <si>
    <t>Acumulados hasta el 31.12.2016</t>
  </si>
  <si>
    <t>No Sujeto a Restitución</t>
  </si>
  <si>
    <t>Sujeto a Restitución</t>
  </si>
  <si>
    <t>IPE</t>
  </si>
  <si>
    <t>Sin D° Devolución</t>
  </si>
  <si>
    <t>Con D° Devolución</t>
  </si>
  <si>
    <t>Remanente ejercicio anterior (saldo positivo)</t>
  </si>
  <si>
    <t>Remanente ejercicio anterior (saldo negativo)</t>
  </si>
  <si>
    <t>Aumentos del ejercicio por reorganizaciones</t>
  </si>
  <si>
    <t>Disminuciones del ejercicio por reorganizaciones</t>
  </si>
  <si>
    <t>IDPC RLI generada en el ejercicio</t>
  </si>
  <si>
    <t>IDPC retiros, dividendos o remesas percibidos</t>
  </si>
  <si>
    <t>Asignado a remesas, retiros, o dividendos imputados en el ejercicio, reajustados</t>
  </si>
  <si>
    <t>Asignado a retiros en exceso y devoluciones de capital imputados en el ejercicio, reajustados</t>
  </si>
  <si>
    <t>CIDPC e IPE asignado a gastos rechazados del art. 21 inc. 1° no afectos a IU 40% y del inciso 2°, LIR</t>
  </si>
  <si>
    <t>HISTORICO</t>
  </si>
  <si>
    <t>ACTUALIZADO</t>
  </si>
  <si>
    <t>Mes/acc</t>
  </si>
  <si>
    <t>total</t>
  </si>
  <si>
    <t>factor act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</si>
  <si>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</si>
  <si>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</si>
  <si>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</si>
  <si>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</si>
  <si>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</si>
  <si>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</si>
  <si>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</si>
  <si>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</si>
  <si>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</si>
  <si>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</si>
  <si>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</si>
  <si>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</si>
  <si>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</si>
  <si>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DECLARACIÓN JURADA ANUAL SOBRE RETIROS, REMESAS Y/O DIVIDENDOS DISTRIBUIDOS POR CONTRIBUYENTES SUJETOS AL RÉGIMEN DE LA LETRA A) Y AL NÚMERO 3 DE LA LETRA D) DEL ARTÍCULO 14 DE LA LIR, Y SOBRE SALDO DE RETIROS EN EXCESO PENDIENTES DE IMPUTACIÓN.</t>
  </si>
  <si>
    <t>F1948</t>
  </si>
  <si>
    <t>FOLIO</t>
  </si>
  <si>
    <t>Sección A: IDENTIFICACIÓN DEL DECLARANTE</t>
  </si>
  <si>
    <t>ROL ÚNICO TRIBUTARIO</t>
  </si>
  <si>
    <t>NOMBRE O RAZÓN SOCIAL</t>
  </si>
  <si>
    <t>DOMICILIO</t>
  </si>
  <si>
    <t xml:space="preserve">COMUNA
</t>
  </si>
  <si>
    <t xml:space="preserve">CORREO ELECTRÓNICO </t>
  </si>
  <si>
    <t xml:space="preserve">TELÉFONO
</t>
  </si>
  <si>
    <t>Sección B:
ANTECEDENTES DE LOS INFORMADOS (Receptor de los retiros, remesas o dividendos. Persona natural o jurídica)</t>
  </si>
  <si>
    <t>Fecha del retiro, remesa y/o dividendo distribuido</t>
  </si>
  <si>
    <t>RUT del beneficiario del pleno propietario o usufructuaria del retiro, remesa y/o dividendo distribuido</t>
  </si>
  <si>
    <t>Usufructuario o nudo propietaro de la acción do derecho social</t>
  </si>
  <si>
    <t>Cantidad de acciones al 31/12</t>
  </si>
  <si>
    <t>MONTOS DE RETIROS, REMESAS O DIVIDENDOS REAJUSTADOS ($)</t>
  </si>
  <si>
    <t>CRÉDITOS PARA IMPUESTO GLOBAL COMPLEMENTARIO O ADICIONAL</t>
  </si>
  <si>
    <t>Devolución de capital Art.17 N° 7 LIR</t>
  </si>
  <si>
    <t>Número de Certificado</t>
  </si>
  <si>
    <t>Afectos a los Impuestos Global Complementario y/o Impuesto Adicional</t>
  </si>
  <si>
    <t>Rentas Exentas e Ingresos No Contitutivos de Renta (REX)</t>
  </si>
  <si>
    <t>Acumulados a Contar del 01.01.2017</t>
  </si>
  <si>
    <t>Acumulados Hasta el 31.12.2016</t>
  </si>
  <si>
    <t>Crédito por impuesto tasa adicional, Ex. Art. 21 LIR.</t>
  </si>
  <si>
    <t>Rentas provenientes del registro RAP y diferencia inical de sociedad acogida al ex art.14 ter letrta A)</t>
  </si>
  <si>
    <t>Otras rentas pecibidas sin prioridad en su orden de imputación</t>
  </si>
  <si>
    <t>Exceso Distribuciones Desproporcionadas (N°9 Art.14 A)</t>
  </si>
  <si>
    <t>Utilidades afectadas con impuesto sustitutivo al FUT (ISFUT) Ley N°20.780</t>
  </si>
  <si>
    <t>Rentas generadas hasta el 31.12.1983 y/o utilidades afectadas con impuesto sustitutivo al FUT (ISFUT) LEY N°21.210</t>
  </si>
  <si>
    <t>No Sujetos a Restitución generados Hasta el 31.12.2019</t>
  </si>
  <si>
    <t>No sjueto a restiticucion 2020</t>
  </si>
  <si>
    <t>Sujetos a Restitución</t>
  </si>
  <si>
    <t>Sin derecho a devolución</t>
  </si>
  <si>
    <t>Con derecho a devolución</t>
  </si>
  <si>
    <t>Con crédito por IDPC generados a contar del 01.01.2017</t>
  </si>
  <si>
    <t>Con crédito por IDPC acumulados hasta el 31.12.2016</t>
  </si>
  <si>
    <t>Con derecho a crédito por pago de IDPC voluntario</t>
  </si>
  <si>
    <t>Sin derecho a crédito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</si>
  <si>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</si>
  <si>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</si>
  <si>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</si>
  <si>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</si>
  <si>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</si>
  <si>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</si>
  <si>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</si>
  <si>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</si>
  <si>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</si>
  <si>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</si>
  <si>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</si>
  <si>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</si>
  <si>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</si>
  <si>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</si>
  <si>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</si>
  <si>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</si>
  <si>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</si>
  <si>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</si>
  <si>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</si>
  <si>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</si>
  <si>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</si>
  <si>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</si>
  <si>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</si>
  <si>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</si>
  <si>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</si>
  <si>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</si>
  <si>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</si>
  <si>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</si>
  <si>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</si>
  <si>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</si>
  <si>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</si>
  <si>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</si>
  <si>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</si>
  <si>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Sección C:
ANTECEDENTES DE RETIROS EN EXCESO (Detalle de saldos pendientes de imputación)</t>
  </si>
  <si>
    <t>RUT del beneficiario del retiro (titular o cesionario)</t>
  </si>
  <si>
    <t>Montos de retiros en exceso, reajustados ($)</t>
  </si>
  <si>
    <t>CUADRO RESUMEN FINAL DE LA DECLARACION</t>
  </si>
  <si>
    <t>Monto de retiros en exceso reajustados</t>
  </si>
  <si>
    <t>Acumulados al 31.12.2016</t>
  </si>
  <si>
    <t>Ingresos no constitutivos de renta</t>
  </si>
  <si>
    <t>No Sujetos a Restitución generados a contar del 01.01.2020</t>
  </si>
  <si>
    <r>
      <rPr>
        <sz val="8"/>
        <color indexed="10"/>
        <rFont val="Calibri"/>
        <family val="2"/>
      </rPr>
      <t xml:space="preserve">Rentas generadas hasta el 31.12.1983 </t>
    </r>
    <r>
      <rPr>
        <sz val="8"/>
        <color indexed="8"/>
        <rFont val="Calibri"/>
        <family val="2"/>
      </rPr>
      <t>y/o utilidades afectadas con impuesto sustitutivo al FUT (ISFUT) LEY N°21.210</t>
    </r>
  </si>
  <si>
    <t>junio socio 1</t>
  </si>
  <si>
    <t>agosto socio 2</t>
  </si>
  <si>
    <t>socio 1</t>
  </si>
  <si>
    <t>socio 2</t>
  </si>
  <si>
    <t>diciembre socio 1</t>
  </si>
  <si>
    <t>diciembre socio 2</t>
  </si>
  <si>
    <t>RETIROS, REMESAS O DIVIDENDOS PAGADOS EN EL EJERCICIO 2022</t>
  </si>
  <si>
    <t>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</si>
</sst>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164" formatCode="#,##0.000000"/>
    <numFmt numFmtId="165" formatCode="#,##0.0000000"/>
    <numFmt numFmtId="166" formatCode="#,##0.00000"/>
    <numFmt numFmtId="167" formatCode="_-&quot;$&quot;\ * #,##0.00_-;\-&quot;$&quot;\ * #,##0.00_-;_-&quot;$&quot;\ * &quot;-&quot;??_-;_-@_-"/>
    <numFmt numFmtId="168" formatCode="_-* #,##0.00_-;\-* #,##0.00_-;_-* &quot;-&quot;??_-;_-@_-"/>
    <numFmt numFmtId="169" formatCode="_(* #,##0.00_);_(* \(#,##0.00\);_(* &quot;-&quot;??_);_(@_)"/>
    <numFmt numFmtId="170" formatCode="_-* #,##0.00\ _€_-;\-* #,##0.00\ _€_-;_-* &quot;-&quot;??\ _€_-;_-@_-"/>
    <numFmt numFmtId="171" formatCode="_-* #,##0.00\ _$_-;\-* #,##0.00\ _$_-;_-* &quot;-&quot;??\ _$_-;_-@_-"/>
    <numFmt numFmtId="172" formatCode="_-&quot;$&quot;* #,##0.00_-;\-&quot;$&quot;* #,##0.00_-;_-&quot;$&quot;* &quot;-&quot;??_-;_-@_-"/>
    <numFmt numFmtId="173" formatCode="_-* #,##0.00\ &quot;€&quot;_-;\-* #,##0.00\ &quot;€&quot;_-;_-* &quot;-&quot;??\ &quot;€&quot;_-;_-@_-"/>
    <numFmt numFmtId="174" formatCode="#,##0;[Red]\(#,##0\)"/>
    <numFmt numFmtId="175" formatCode="0.000000"/>
    <numFmt numFmtId="176" formatCode="#,##0.00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"/>
      <color theme="10"/>
      <name val="Calibri"/>
      <family val="2"/>
      <scheme val="minor"/>
    </font>
    <font>
      <u/>
      <sz val="11.65"/>
      <color theme="10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60"/>
      <name val="Calibri"/>
      <family val="2"/>
    </font>
    <font>
      <sz val="10"/>
      <name val="Arial"/>
      <family val="2"/>
      <charset val="1"/>
    </font>
    <font>
      <sz val="10"/>
      <name val="Times New Roman"/>
      <family val="1"/>
      <charset val="134"/>
    </font>
    <font>
      <sz val="10"/>
      <color indexed="8"/>
      <name val="MS Sans Serif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8"/>
      <name val="Verdana"/>
      <family val="2"/>
    </font>
    <font>
      <u/>
      <sz val="11"/>
      <color indexed="30"/>
      <name val="Arial Black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2"/>
      <color indexed="8"/>
      <name val="Verdana"/>
      <family val="2"/>
    </font>
    <font>
      <sz val="10"/>
      <color indexed="8"/>
      <name val="Arial Narrow"/>
      <family val="2"/>
    </font>
    <font>
      <b/>
      <sz val="7"/>
      <color indexed="8"/>
      <name val="Verdana"/>
      <family val="2"/>
    </font>
    <font>
      <sz val="11"/>
      <color indexed="60"/>
      <name val="Tw Cen MT Condensed Extra Bold"/>
      <family val="2"/>
    </font>
    <font>
      <b/>
      <sz val="10"/>
      <color rgb="FFFF0000"/>
      <name val="Verdana"/>
      <family val="2"/>
    </font>
    <font>
      <b/>
      <sz val="14"/>
      <color indexed="8"/>
      <name val="Verdana"/>
      <family val="2"/>
    </font>
    <font>
      <u/>
      <sz val="11"/>
      <color indexed="60"/>
      <name val="Tw Cen MT Condensed Extra Bold"/>
      <family val="2"/>
    </font>
    <font>
      <sz val="11"/>
      <color indexed="60"/>
      <name val="Verdana"/>
      <family val="2"/>
    </font>
    <font>
      <b/>
      <sz val="20"/>
      <color indexed="8"/>
      <name val="Verdana"/>
      <family val="2"/>
    </font>
    <font>
      <b/>
      <sz val="18"/>
      <color indexed="8"/>
      <name val="Verdana"/>
      <family val="2"/>
    </font>
    <font>
      <sz val="7"/>
      <color indexed="8"/>
      <name val="Verdana"/>
      <family val="2"/>
    </font>
    <font>
      <b/>
      <sz val="16"/>
      <color indexed="8"/>
      <name val="Verdana"/>
      <family val="2"/>
    </font>
    <font>
      <b/>
      <sz val="11"/>
      <color indexed="8"/>
      <name val="Verdana"/>
      <family val="2"/>
    </font>
    <font>
      <sz val="12"/>
      <color indexed="8"/>
      <name val="Verdan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Helv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10"/>
      <name val="Calibri"/>
      <family val="2"/>
    </font>
    <font>
      <sz val="8"/>
      <color indexed="8"/>
      <name val="Calibri"/>
      <family val="2"/>
    </font>
    <font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lightDown">
        <bgColor indexed="9"/>
      </patternFill>
    </fill>
    <fill>
      <patternFill patternType="lightDown">
        <bgColor indexed="26"/>
      </patternFill>
    </fill>
    <fill>
      <patternFill patternType="lightDown">
        <fgColor indexed="8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3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30"/>
      </right>
      <top style="thin">
        <color indexed="64"/>
      </top>
      <bottom style="thin">
        <color indexed="64"/>
      </bottom>
      <diagonal/>
    </border>
    <border>
      <left style="hair">
        <color indexed="30"/>
      </left>
      <right style="hair">
        <color indexed="30"/>
      </right>
      <top style="thin">
        <color indexed="64"/>
      </top>
      <bottom style="thin">
        <color indexed="64"/>
      </bottom>
      <diagonal/>
    </border>
    <border>
      <left style="hair">
        <color indexed="3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30"/>
      </right>
      <top style="thin">
        <color indexed="64"/>
      </top>
      <bottom style="medium">
        <color indexed="64"/>
      </bottom>
      <diagonal/>
    </border>
    <border>
      <left/>
      <right style="thick">
        <color indexed="30"/>
      </right>
      <top style="thin">
        <color indexed="64"/>
      </top>
      <bottom style="medium">
        <color indexed="64"/>
      </bottom>
      <diagonal/>
    </border>
    <border>
      <left style="thick">
        <color indexed="3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30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30"/>
      </top>
      <bottom style="medium">
        <color indexed="64"/>
      </bottom>
      <diagonal/>
    </border>
    <border>
      <left/>
      <right/>
      <top style="hair">
        <color indexed="30"/>
      </top>
      <bottom style="medium">
        <color indexed="64"/>
      </bottom>
      <diagonal/>
    </border>
    <border>
      <left/>
      <right style="thin">
        <color indexed="64"/>
      </right>
      <top style="hair">
        <color indexed="3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30"/>
      </bottom>
      <diagonal/>
    </border>
    <border>
      <left style="thin">
        <color indexed="64"/>
      </left>
      <right/>
      <top/>
      <bottom style="hair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30"/>
      </top>
      <bottom style="thin">
        <color indexed="64"/>
      </bottom>
      <diagonal/>
    </border>
    <border>
      <left/>
      <right/>
      <top style="hair">
        <color indexed="30"/>
      </top>
      <bottom style="thin">
        <color indexed="64"/>
      </bottom>
      <diagonal/>
    </border>
    <border>
      <left/>
      <right style="thin">
        <color indexed="64"/>
      </right>
      <top style="hair">
        <color indexed="30"/>
      </top>
      <bottom style="thin">
        <color indexed="64"/>
      </bottom>
      <diagonal/>
    </border>
    <border>
      <left style="thin">
        <color indexed="64"/>
      </left>
      <right style="hair">
        <color indexed="30"/>
      </right>
      <top/>
      <bottom style="hair">
        <color indexed="3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30"/>
      </top>
      <bottom/>
      <diagonal/>
    </border>
    <border>
      <left/>
      <right/>
      <top style="hair">
        <color indexed="30"/>
      </top>
      <bottom/>
      <diagonal/>
    </border>
    <border>
      <left/>
      <right style="thin">
        <color indexed="64"/>
      </right>
      <top style="hair">
        <color indexed="30"/>
      </top>
      <bottom/>
      <diagonal/>
    </border>
    <border>
      <left style="thin">
        <color indexed="64"/>
      </left>
      <right style="hair">
        <color indexed="3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30"/>
      </right>
      <top style="medium">
        <color indexed="64"/>
      </top>
      <bottom style="hair">
        <color indexed="30"/>
      </bottom>
      <diagonal/>
    </border>
    <border>
      <left style="thin">
        <color indexed="64"/>
      </left>
      <right style="thick">
        <color indexed="30"/>
      </right>
      <top/>
      <bottom style="medium">
        <color indexed="64"/>
      </bottom>
      <diagonal/>
    </border>
    <border>
      <left/>
      <right style="thick">
        <color indexed="30"/>
      </right>
      <top/>
      <bottom style="medium">
        <color indexed="64"/>
      </bottom>
      <diagonal/>
    </border>
    <border>
      <left style="thick">
        <color indexed="3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30"/>
      </right>
      <top style="medium">
        <color indexed="64"/>
      </top>
      <bottom/>
      <diagonal/>
    </border>
    <border>
      <left style="thick">
        <color indexed="3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30"/>
      </right>
      <top/>
      <bottom style="medium">
        <color indexed="64"/>
      </bottom>
      <diagonal/>
    </border>
    <border>
      <left style="thick">
        <color indexed="3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51">
    <xf numFmtId="0" fontId="0" fillId="0" borderId="0"/>
    <xf numFmtId="9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17" borderId="25" applyNumberFormat="0" applyAlignment="0" applyProtection="0"/>
    <xf numFmtId="0" fontId="17" fillId="17" borderId="25" applyNumberFormat="0" applyAlignment="0" applyProtection="0"/>
    <xf numFmtId="0" fontId="18" fillId="18" borderId="26" applyNumberFormat="0" applyAlignment="0" applyProtection="0"/>
    <xf numFmtId="0" fontId="19" fillId="18" borderId="26" applyNumberFormat="0" applyAlignment="0" applyProtection="0"/>
    <xf numFmtId="0" fontId="20" fillId="0" borderId="27" applyNumberFormat="0" applyFill="0" applyAlignment="0" applyProtection="0"/>
    <xf numFmtId="0" fontId="21" fillId="5" borderId="0" applyNumberFormat="0" applyBorder="0" applyAlignment="0" applyProtection="0"/>
    <xf numFmtId="167" fontId="12" fillId="0" borderId="0" applyFont="0" applyFill="0" applyBorder="0" applyAlignment="0" applyProtection="0"/>
    <xf numFmtId="0" fontId="22" fillId="0" borderId="28" applyNumberFormat="0" applyFill="0" applyAlignment="0" applyProtection="0"/>
    <xf numFmtId="0" fontId="23" fillId="0" borderId="29" applyNumberFormat="0" applyFill="0" applyAlignment="0" applyProtection="0"/>
    <xf numFmtId="0" fontId="24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2" borderId="0" applyNumberFormat="0" applyBorder="0" applyAlignment="0" applyProtection="0"/>
    <xf numFmtId="0" fontId="26" fillId="8" borderId="2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4" borderId="0" applyNumberFormat="0" applyBorder="0" applyAlignment="0" applyProtection="0"/>
    <xf numFmtId="41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32" fillId="0" borderId="0" applyFont="0" applyFill="0" applyBorder="0" applyAlignment="0" applyProtection="0">
      <alignment vertical="center"/>
    </xf>
    <xf numFmtId="169" fontId="33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168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4" fillId="23" borderId="0" applyNumberFormat="0" applyBorder="0" applyAlignment="0" applyProtection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5" fillId="0" borderId="0"/>
    <xf numFmtId="0" fontId="32" fillId="0" borderId="0"/>
    <xf numFmtId="0" fontId="36" fillId="0" borderId="0">
      <alignment vertical="center"/>
    </xf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7" fillId="0" borderId="0"/>
    <xf numFmtId="0" fontId="33" fillId="0" borderId="0"/>
    <xf numFmtId="0" fontId="3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 applyNumberFormat="0" applyFill="0" applyBorder="0" applyAlignment="0" applyProtection="0"/>
    <xf numFmtId="0" fontId="33" fillId="0" borderId="0"/>
    <xf numFmtId="0" fontId="33" fillId="0" borderId="0"/>
    <xf numFmtId="0" fontId="33" fillId="23" borderId="31" applyNumberFormat="0" applyFont="0" applyAlignment="0" applyProtection="0"/>
    <xf numFmtId="0" fontId="33" fillId="23" borderId="31" applyNumberFormat="0" applyFont="0" applyAlignment="0" applyProtection="0"/>
    <xf numFmtId="0" fontId="33" fillId="24" borderId="31" applyNumberFormat="0" applyFont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9" fillId="17" borderId="32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9" applyNumberFormat="0" applyFill="0" applyAlignment="0" applyProtection="0"/>
    <xf numFmtId="0" fontId="25" fillId="0" borderId="30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33" applyNumberFormat="0" applyFill="0" applyAlignment="0" applyProtection="0"/>
    <xf numFmtId="168" fontId="33" fillId="0" borderId="0" applyFont="0" applyFill="0" applyBorder="0" applyAlignment="0" applyProtection="0"/>
    <xf numFmtId="168" fontId="32" fillId="0" borderId="0" applyFont="0" applyFill="0" applyBorder="0" applyAlignment="0" applyProtection="0">
      <alignment vertical="center"/>
    </xf>
    <xf numFmtId="168" fontId="33" fillId="0" borderId="0" applyFill="0" applyBorder="0" applyAlignment="0" applyProtection="0"/>
    <xf numFmtId="170" fontId="33" fillId="0" borderId="0" applyFill="0" applyBorder="0" applyAlignment="0" applyProtection="0"/>
    <xf numFmtId="173" fontId="33" fillId="0" borderId="0" applyFont="0" applyFill="0" applyBorder="0" applyAlignment="0" applyProtection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" fillId="0" borderId="0"/>
    <xf numFmtId="0" fontId="38" fillId="0" borderId="0"/>
    <xf numFmtId="0" fontId="1" fillId="0" borderId="0"/>
    <xf numFmtId="0" fontId="32" fillId="0" borderId="0">
      <alignment vertical="center"/>
    </xf>
    <xf numFmtId="0" fontId="33" fillId="0" borderId="0"/>
    <xf numFmtId="0" fontId="65" fillId="24" borderId="31" applyNumberFormat="0" applyFont="0" applyAlignment="0" applyProtection="0"/>
    <xf numFmtId="9" fontId="1" fillId="0" borderId="0" applyFont="0" applyFill="0" applyBorder="0" applyAlignment="0" applyProtection="0"/>
  </cellStyleXfs>
  <cellXfs count="585">
    <xf numFmtId="0" fontId="0" fillId="0" borderId="0" xfId="0"/>
    <xf numFmtId="0" fontId="3" fillId="0" borderId="0" xfId="0" applyFont="1" applyAlignment="1"/>
    <xf numFmtId="3" fontId="0" fillId="0" borderId="0" xfId="0" applyNumberFormat="1"/>
    <xf numFmtId="3" fontId="0" fillId="0" borderId="0" xfId="0" applyNumberFormat="1" applyFill="1"/>
    <xf numFmtId="0" fontId="0" fillId="0" borderId="0" xfId="0" applyFill="1"/>
    <xf numFmtId="164" fontId="2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3" fontId="5" fillId="0" borderId="0" xfId="0" applyNumberFormat="1" applyFont="1"/>
    <xf numFmtId="0" fontId="5" fillId="0" borderId="4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/>
    </xf>
    <xf numFmtId="0" fontId="3" fillId="0" borderId="0" xfId="0" applyFont="1"/>
    <xf numFmtId="0" fontId="6" fillId="0" borderId="16" xfId="0" applyFont="1" applyBorder="1"/>
    <xf numFmtId="0" fontId="5" fillId="0" borderId="16" xfId="0" applyFont="1" applyBorder="1"/>
    <xf numFmtId="3" fontId="5" fillId="0" borderId="16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0" borderId="17" xfId="0" applyFont="1" applyBorder="1"/>
    <xf numFmtId="3" fontId="5" fillId="0" borderId="17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7" xfId="0" applyNumberFormat="1" applyFont="1" applyFill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10" fontId="5" fillId="0" borderId="17" xfId="0" applyNumberFormat="1" applyFont="1" applyBorder="1"/>
    <xf numFmtId="0" fontId="5" fillId="0" borderId="18" xfId="0" applyFont="1" applyBorder="1"/>
    <xf numFmtId="10" fontId="5" fillId="0" borderId="18" xfId="0" applyNumberFormat="1" applyFont="1" applyBorder="1"/>
    <xf numFmtId="3" fontId="5" fillId="0" borderId="18" xfId="0" applyNumberFormat="1" applyFont="1" applyBorder="1" applyAlignment="1">
      <alignment horizontal="center"/>
    </xf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3" fontId="6" fillId="0" borderId="21" xfId="0" applyNumberFormat="1" applyFont="1" applyBorder="1" applyAlignment="1">
      <alignment horizontal="center"/>
    </xf>
    <xf numFmtId="3" fontId="3" fillId="0" borderId="0" xfId="0" applyNumberFormat="1" applyFont="1" applyBorder="1"/>
    <xf numFmtId="3" fontId="3" fillId="0" borderId="0" xfId="0" applyNumberFormat="1" applyFont="1"/>
    <xf numFmtId="3" fontId="5" fillId="0" borderId="22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6" fillId="0" borderId="17" xfId="0" applyFont="1" applyBorder="1"/>
    <xf numFmtId="3" fontId="0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indent="6"/>
    </xf>
    <xf numFmtId="9" fontId="5" fillId="0" borderId="17" xfId="1" applyFont="1" applyBorder="1"/>
    <xf numFmtId="9" fontId="5" fillId="0" borderId="18" xfId="1" applyFont="1" applyBorder="1"/>
    <xf numFmtId="3" fontId="5" fillId="0" borderId="18" xfId="0" applyNumberFormat="1" applyFont="1" applyFill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5" fillId="0" borderId="18" xfId="0" applyFont="1" applyFill="1" applyBorder="1"/>
    <xf numFmtId="3" fontId="5" fillId="0" borderId="17" xfId="0" applyNumberFormat="1" applyFont="1" applyFill="1" applyBorder="1"/>
    <xf numFmtId="9" fontId="5" fillId="0" borderId="18" xfId="1" applyFont="1" applyFill="1" applyBorder="1"/>
    <xf numFmtId="3" fontId="0" fillId="0" borderId="18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3" fontId="5" fillId="0" borderId="18" xfId="0" applyNumberFormat="1" applyFont="1" applyFill="1" applyBorder="1"/>
    <xf numFmtId="3" fontId="6" fillId="0" borderId="23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3" fontId="6" fillId="0" borderId="17" xfId="0" applyNumberFormat="1" applyFont="1" applyBorder="1" applyAlignment="1">
      <alignment horizontal="center"/>
    </xf>
    <xf numFmtId="3" fontId="5" fillId="0" borderId="17" xfId="0" applyNumberFormat="1" applyFont="1" applyBorder="1"/>
    <xf numFmtId="3" fontId="0" fillId="0" borderId="17" xfId="0" applyNumberFormat="1" applyBorder="1"/>
    <xf numFmtId="3" fontId="6" fillId="0" borderId="17" xfId="0" applyNumberFormat="1" applyFont="1" applyBorder="1"/>
    <xf numFmtId="3" fontId="6" fillId="0" borderId="16" xfId="0" applyNumberFormat="1" applyFont="1" applyBorder="1"/>
    <xf numFmtId="3" fontId="5" fillId="0" borderId="18" xfId="0" applyNumberFormat="1" applyFont="1" applyBorder="1"/>
    <xf numFmtId="0" fontId="6" fillId="0" borderId="19" xfId="0" applyFont="1" applyBorder="1" applyAlignment="1">
      <alignment horizontal="left"/>
    </xf>
    <xf numFmtId="3" fontId="6" fillId="0" borderId="20" xfId="0" applyNumberFormat="1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3" fontId="6" fillId="0" borderId="17" xfId="0" applyNumberFormat="1" applyFont="1" applyFill="1" applyBorder="1"/>
    <xf numFmtId="3" fontId="3" fillId="0" borderId="17" xfId="0" applyNumberFormat="1" applyFont="1" applyBorder="1"/>
    <xf numFmtId="166" fontId="3" fillId="0" borderId="0" xfId="0" applyNumberFormat="1" applyFont="1"/>
    <xf numFmtId="3" fontId="6" fillId="0" borderId="18" xfId="0" applyNumberFormat="1" applyFont="1" applyBorder="1"/>
    <xf numFmtId="0" fontId="6" fillId="0" borderId="6" xfId="0" applyFont="1" applyBorder="1" applyAlignment="1">
      <alignment horizontal="left"/>
    </xf>
    <xf numFmtId="3" fontId="6" fillId="0" borderId="23" xfId="0" applyNumberFormat="1" applyFont="1" applyBorder="1"/>
    <xf numFmtId="3" fontId="5" fillId="0" borderId="24" xfId="0" applyNumberFormat="1" applyFont="1" applyBorder="1"/>
    <xf numFmtId="174" fontId="45" fillId="0" borderId="0" xfId="0" applyNumberFormat="1" applyFont="1"/>
    <xf numFmtId="174" fontId="48" fillId="0" borderId="36" xfId="0" applyNumberFormat="1" applyFont="1" applyFill="1" applyBorder="1" applyAlignment="1">
      <alignment horizontal="center" vertical="center"/>
    </xf>
    <xf numFmtId="174" fontId="49" fillId="0" borderId="37" xfId="0" applyNumberFormat="1" applyFont="1" applyFill="1" applyBorder="1" applyAlignment="1">
      <alignment horizontal="center" vertical="center"/>
    </xf>
    <xf numFmtId="174" fontId="48" fillId="0" borderId="17" xfId="0" applyNumberFormat="1" applyFont="1" applyFill="1" applyBorder="1" applyAlignment="1">
      <alignment horizontal="center" vertical="center"/>
    </xf>
    <xf numFmtId="49" fontId="49" fillId="0" borderId="40" xfId="0" applyNumberFormat="1" applyFont="1" applyFill="1" applyBorder="1" applyAlignment="1">
      <alignment horizontal="center" vertical="center"/>
    </xf>
    <xf numFmtId="174" fontId="49" fillId="0" borderId="40" xfId="0" applyNumberFormat="1" applyFont="1" applyFill="1" applyBorder="1" applyAlignment="1">
      <alignment horizontal="center" vertical="center"/>
    </xf>
    <xf numFmtId="174" fontId="48" fillId="0" borderId="16" xfId="0" applyNumberFormat="1" applyFont="1" applyFill="1" applyBorder="1" applyAlignment="1">
      <alignment horizontal="center" vertical="center"/>
    </xf>
    <xf numFmtId="174" fontId="49" fillId="0" borderId="43" xfId="0" applyNumberFormat="1" applyFont="1" applyFill="1" applyBorder="1" applyAlignment="1">
      <alignment horizontal="center" vertical="center"/>
    </xf>
    <xf numFmtId="174" fontId="48" fillId="0" borderId="22" xfId="0" applyNumberFormat="1" applyFont="1" applyFill="1" applyBorder="1" applyAlignment="1">
      <alignment horizontal="center" vertical="center"/>
    </xf>
    <xf numFmtId="49" fontId="49" fillId="0" borderId="46" xfId="0" applyNumberFormat="1" applyFont="1" applyFill="1" applyBorder="1" applyAlignment="1">
      <alignment horizontal="center" vertical="center"/>
    </xf>
    <xf numFmtId="174" fontId="48" fillId="26" borderId="21" xfId="0" applyNumberFormat="1" applyFont="1" applyFill="1" applyBorder="1" applyAlignment="1">
      <alignment horizontal="center" vertical="center"/>
    </xf>
    <xf numFmtId="174" fontId="49" fillId="26" borderId="23" xfId="0" applyNumberFormat="1" applyFont="1" applyFill="1" applyBorder="1" applyAlignment="1">
      <alignment horizontal="center" vertical="center"/>
    </xf>
    <xf numFmtId="174" fontId="50" fillId="26" borderId="34" xfId="0" applyNumberFormat="1" applyFont="1" applyFill="1" applyBorder="1" applyAlignment="1">
      <alignment vertical="center"/>
    </xf>
    <xf numFmtId="174" fontId="50" fillId="26" borderId="47" xfId="0" applyNumberFormat="1" applyFont="1" applyFill="1" applyBorder="1" applyAlignment="1">
      <alignment vertical="center"/>
    </xf>
    <xf numFmtId="174" fontId="50" fillId="26" borderId="35" xfId="0" applyNumberFormat="1" applyFont="1" applyFill="1" applyBorder="1" applyAlignment="1">
      <alignment vertical="center"/>
    </xf>
    <xf numFmtId="174" fontId="48" fillId="0" borderId="36" xfId="0" applyNumberFormat="1" applyFont="1" applyBorder="1" applyAlignment="1">
      <alignment horizontal="center" vertical="center"/>
    </xf>
    <xf numFmtId="174" fontId="51" fillId="27" borderId="37" xfId="56" applyNumberFormat="1" applyFont="1" applyFill="1" applyBorder="1" applyAlignment="1">
      <alignment horizontal="center" vertical="center" wrapText="1"/>
    </xf>
    <xf numFmtId="174" fontId="48" fillId="0" borderId="17" xfId="0" applyNumberFormat="1" applyFont="1" applyBorder="1" applyAlignment="1">
      <alignment horizontal="center" vertical="center"/>
    </xf>
    <xf numFmtId="174" fontId="49" fillId="26" borderId="40" xfId="0" applyNumberFormat="1" applyFont="1" applyFill="1" applyBorder="1" applyAlignment="1">
      <alignment horizontal="center" vertical="center"/>
    </xf>
    <xf numFmtId="174" fontId="45" fillId="0" borderId="14" xfId="0" applyNumberFormat="1" applyFont="1" applyBorder="1"/>
    <xf numFmtId="49" fontId="49" fillId="26" borderId="40" xfId="0" applyNumberFormat="1" applyFont="1" applyFill="1" applyBorder="1" applyAlignment="1">
      <alignment horizontal="center" vertical="center"/>
    </xf>
    <xf numFmtId="174" fontId="48" fillId="26" borderId="48" xfId="0" applyNumberFormat="1" applyFont="1" applyFill="1" applyBorder="1" applyAlignment="1">
      <alignment horizontal="center" vertical="center"/>
    </xf>
    <xf numFmtId="174" fontId="49" fillId="26" borderId="49" xfId="0" applyNumberFormat="1" applyFont="1" applyFill="1" applyBorder="1" applyAlignment="1">
      <alignment horizontal="center" vertical="center"/>
    </xf>
    <xf numFmtId="174" fontId="52" fillId="0" borderId="0" xfId="0" applyNumberFormat="1" applyFont="1"/>
    <xf numFmtId="174" fontId="48" fillId="0" borderId="37" xfId="0" applyNumberFormat="1" applyFont="1" applyFill="1" applyBorder="1" applyAlignment="1">
      <alignment horizontal="center" vertical="center"/>
    </xf>
    <xf numFmtId="49" fontId="48" fillId="0" borderId="40" xfId="0" applyNumberFormat="1" applyFont="1" applyFill="1" applyBorder="1" applyAlignment="1">
      <alignment horizontal="center" vertical="center"/>
    </xf>
    <xf numFmtId="174" fontId="48" fillId="0" borderId="40" xfId="0" applyNumberFormat="1" applyFont="1" applyFill="1" applyBorder="1" applyAlignment="1">
      <alignment horizontal="center" vertical="center"/>
    </xf>
    <xf numFmtId="174" fontId="48" fillId="26" borderId="17" xfId="0" applyNumberFormat="1" applyFont="1" applyFill="1" applyBorder="1" applyAlignment="1">
      <alignment horizontal="center" vertical="center"/>
    </xf>
    <xf numFmtId="174" fontId="48" fillId="26" borderId="40" xfId="0" applyNumberFormat="1" applyFont="1" applyFill="1" applyBorder="1" applyAlignment="1">
      <alignment horizontal="center" vertical="center"/>
    </xf>
    <xf numFmtId="174" fontId="55" fillId="0" borderId="0" xfId="0" applyNumberFormat="1" applyFont="1"/>
    <xf numFmtId="174" fontId="48" fillId="0" borderId="48" xfId="0" applyNumberFormat="1" applyFont="1" applyFill="1" applyBorder="1" applyAlignment="1">
      <alignment horizontal="center" vertical="center"/>
    </xf>
    <xf numFmtId="49" fontId="48" fillId="0" borderId="49" xfId="0" applyNumberFormat="1" applyFont="1" applyFill="1" applyBorder="1" applyAlignment="1">
      <alignment horizontal="center" vertical="center"/>
    </xf>
    <xf numFmtId="174" fontId="48" fillId="26" borderId="49" xfId="0" applyNumberFormat="1" applyFont="1" applyFill="1" applyBorder="1" applyAlignment="1">
      <alignment horizontal="center" vertical="center"/>
    </xf>
    <xf numFmtId="174" fontId="56" fillId="0" borderId="0" xfId="0" applyNumberFormat="1" applyFont="1"/>
    <xf numFmtId="174" fontId="59" fillId="28" borderId="3" xfId="0" applyNumberFormat="1" applyFont="1" applyFill="1" applyBorder="1" applyAlignment="1">
      <alignment vertical="center"/>
    </xf>
    <xf numFmtId="174" fontId="59" fillId="28" borderId="13" xfId="0" applyNumberFormat="1" applyFont="1" applyFill="1" applyBorder="1" applyAlignment="1">
      <alignment vertical="center"/>
    </xf>
    <xf numFmtId="174" fontId="59" fillId="28" borderId="10" xfId="0" applyNumberFormat="1" applyFont="1" applyFill="1" applyBorder="1" applyAlignment="1">
      <alignment vertical="center"/>
    </xf>
    <xf numFmtId="174" fontId="61" fillId="0" borderId="54" xfId="0" applyNumberFormat="1" applyFont="1" applyFill="1" applyBorder="1" applyAlignment="1">
      <alignment horizontal="center" vertical="center"/>
    </xf>
    <xf numFmtId="174" fontId="48" fillId="0" borderId="54" xfId="0" applyNumberFormat="1" applyFont="1" applyFill="1" applyBorder="1" applyAlignment="1">
      <alignment horizontal="center" vertical="center"/>
    </xf>
    <xf numFmtId="174" fontId="61" fillId="0" borderId="36" xfId="0" applyNumberFormat="1" applyFont="1" applyFill="1" applyBorder="1" applyAlignment="1">
      <alignment horizontal="center" vertical="center"/>
    </xf>
    <xf numFmtId="174" fontId="49" fillId="0" borderId="37" xfId="0" applyNumberFormat="1" applyFont="1" applyBorder="1" applyAlignment="1">
      <alignment horizontal="center" vertical="center"/>
    </xf>
    <xf numFmtId="174" fontId="61" fillId="0" borderId="0" xfId="0" applyNumberFormat="1" applyFont="1"/>
    <xf numFmtId="174" fontId="48" fillId="29" borderId="58" xfId="0" applyNumberFormat="1" applyFont="1" applyFill="1" applyBorder="1" applyAlignment="1">
      <alignment horizontal="center" vertical="center"/>
    </xf>
    <xf numFmtId="174" fontId="61" fillId="30" borderId="62" xfId="0" applyNumberFormat="1" applyFont="1" applyFill="1" applyBorder="1" applyAlignment="1">
      <alignment vertical="center"/>
    </xf>
    <xf numFmtId="174" fontId="49" fillId="30" borderId="62" xfId="0" applyNumberFormat="1" applyFont="1" applyFill="1" applyBorder="1" applyAlignment="1">
      <alignment horizontal="center" vertical="center"/>
    </xf>
    <xf numFmtId="174" fontId="49" fillId="30" borderId="56" xfId="0" applyNumberFormat="1" applyFont="1" applyFill="1" applyBorder="1" applyAlignment="1">
      <alignment horizontal="center" vertical="center"/>
    </xf>
    <xf numFmtId="174" fontId="49" fillId="30" borderId="57" xfId="0" applyNumberFormat="1" applyFont="1" applyFill="1" applyBorder="1" applyAlignment="1">
      <alignment horizontal="center" vertical="center"/>
    </xf>
    <xf numFmtId="174" fontId="48" fillId="0" borderId="58" xfId="0" applyNumberFormat="1" applyFont="1" applyFill="1" applyBorder="1" applyAlignment="1">
      <alignment horizontal="center" vertical="center"/>
    </xf>
    <xf numFmtId="174" fontId="48" fillId="30" borderId="58" xfId="0" applyNumberFormat="1" applyFont="1" applyFill="1" applyBorder="1" applyAlignment="1">
      <alignment vertical="center"/>
    </xf>
    <xf numFmtId="174" fontId="48" fillId="0" borderId="63" xfId="0" applyNumberFormat="1" applyFont="1" applyFill="1" applyBorder="1" applyAlignment="1">
      <alignment horizontal="center" vertical="center"/>
    </xf>
    <xf numFmtId="174" fontId="61" fillId="0" borderId="65" xfId="0" applyNumberFormat="1" applyFont="1" applyFill="1" applyBorder="1" applyAlignment="1">
      <alignment horizontal="center" vertical="center"/>
    </xf>
    <xf numFmtId="49" fontId="49" fillId="0" borderId="69" xfId="0" applyNumberFormat="1" applyFont="1" applyBorder="1" applyAlignment="1">
      <alignment horizontal="center" vertical="center"/>
    </xf>
    <xf numFmtId="174" fontId="61" fillId="30" borderId="71" xfId="0" applyNumberFormat="1" applyFont="1" applyFill="1" applyBorder="1" applyAlignment="1">
      <alignment vertical="center"/>
    </xf>
    <xf numFmtId="174" fontId="48" fillId="30" borderId="16" xfId="0" applyNumberFormat="1" applyFont="1" applyFill="1" applyBorder="1" applyAlignment="1">
      <alignment vertical="center"/>
    </xf>
    <xf numFmtId="174" fontId="48" fillId="0" borderId="72" xfId="0" applyNumberFormat="1" applyFont="1" applyFill="1" applyBorder="1" applyAlignment="1">
      <alignment horizontal="center" vertical="center"/>
    </xf>
    <xf numFmtId="174" fontId="48" fillId="30" borderId="73" xfId="0" applyNumberFormat="1" applyFont="1" applyFill="1" applyBorder="1" applyAlignment="1">
      <alignment vertical="center"/>
    </xf>
    <xf numFmtId="174" fontId="47" fillId="29" borderId="71" xfId="0" applyNumberFormat="1" applyFont="1" applyFill="1" applyBorder="1" applyAlignment="1">
      <alignment horizontal="center" vertical="center"/>
    </xf>
    <xf numFmtId="174" fontId="49" fillId="29" borderId="71" xfId="0" applyNumberFormat="1" applyFont="1" applyFill="1" applyBorder="1" applyAlignment="1">
      <alignment horizontal="center" vertical="center"/>
    </xf>
    <xf numFmtId="174" fontId="49" fillId="29" borderId="42" xfId="0" applyNumberFormat="1" applyFont="1" applyFill="1" applyBorder="1" applyAlignment="1">
      <alignment horizontal="center" vertical="center"/>
    </xf>
    <xf numFmtId="174" fontId="61" fillId="29" borderId="71" xfId="0" applyNumberFormat="1" applyFont="1" applyFill="1" applyBorder="1" applyAlignment="1">
      <alignment horizontal="center" vertical="center"/>
    </xf>
    <xf numFmtId="174" fontId="49" fillId="29" borderId="70" xfId="0" applyNumberFormat="1" applyFont="1" applyFill="1" applyBorder="1" applyAlignment="1">
      <alignment horizontal="center" vertical="center"/>
    </xf>
    <xf numFmtId="49" fontId="49" fillId="0" borderId="43" xfId="0" applyNumberFormat="1" applyFont="1" applyBorder="1" applyAlignment="1">
      <alignment horizontal="center" vertical="center"/>
    </xf>
    <xf numFmtId="174" fontId="61" fillId="0" borderId="74" xfId="0" applyNumberFormat="1" applyFont="1" applyFill="1" applyBorder="1" applyAlignment="1">
      <alignment horizontal="center" vertical="center"/>
    </xf>
    <xf numFmtId="174" fontId="61" fillId="0" borderId="78" xfId="0" applyNumberFormat="1" applyFont="1" applyFill="1" applyBorder="1" applyAlignment="1">
      <alignment horizontal="center" vertical="center"/>
    </xf>
    <xf numFmtId="174" fontId="49" fillId="0" borderId="40" xfId="0" applyNumberFormat="1" applyFont="1" applyBorder="1" applyAlignment="1">
      <alignment horizontal="center" vertical="center"/>
    </xf>
    <xf numFmtId="49" fontId="49" fillId="0" borderId="40" xfId="0" applyNumberFormat="1" applyFont="1" applyBorder="1" applyAlignment="1">
      <alignment horizontal="center" vertical="center"/>
    </xf>
    <xf numFmtId="174" fontId="61" fillId="0" borderId="71" xfId="0" applyNumberFormat="1" applyFont="1" applyFill="1" applyBorder="1" applyAlignment="1">
      <alignment horizontal="center" vertical="center"/>
    </xf>
    <xf numFmtId="174" fontId="48" fillId="29" borderId="17" xfId="0" applyNumberFormat="1" applyFont="1" applyFill="1" applyBorder="1" applyAlignment="1">
      <alignment horizontal="center" vertical="center"/>
    </xf>
    <xf numFmtId="174" fontId="49" fillId="0" borderId="43" xfId="0" applyNumberFormat="1" applyFont="1" applyBorder="1" applyAlignment="1">
      <alignment horizontal="center" vertical="center"/>
    </xf>
    <xf numFmtId="174" fontId="48" fillId="0" borderId="18" xfId="0" applyNumberFormat="1" applyFont="1" applyFill="1" applyBorder="1" applyAlignment="1">
      <alignment horizontal="center" vertical="center"/>
    </xf>
    <xf numFmtId="174" fontId="61" fillId="0" borderId="82" xfId="0" applyNumberFormat="1" applyFont="1" applyFill="1" applyBorder="1" applyAlignment="1">
      <alignment horizontal="center" vertical="center"/>
    </xf>
    <xf numFmtId="174" fontId="61" fillId="0" borderId="87" xfId="0" applyNumberFormat="1" applyFont="1" applyFill="1" applyBorder="1" applyAlignment="1">
      <alignment horizontal="center" vertical="center"/>
    </xf>
    <xf numFmtId="49" fontId="49" fillId="0" borderId="88" xfId="0" applyNumberFormat="1" applyFont="1" applyBorder="1" applyAlignment="1">
      <alignment horizontal="center" vertical="center"/>
    </xf>
    <xf numFmtId="174" fontId="61" fillId="0" borderId="89" xfId="0" applyNumberFormat="1" applyFont="1" applyFill="1" applyBorder="1" applyAlignment="1">
      <alignment horizontal="center" vertical="center"/>
    </xf>
    <xf numFmtId="174" fontId="51" fillId="30" borderId="48" xfId="0" applyNumberFormat="1" applyFont="1" applyFill="1" applyBorder="1" applyAlignment="1">
      <alignment horizontal="center" vertical="center"/>
    </xf>
    <xf numFmtId="174" fontId="51" fillId="30" borderId="63" xfId="0" applyNumberFormat="1" applyFont="1" applyFill="1" applyBorder="1" applyAlignment="1">
      <alignment horizontal="center" vertical="center"/>
    </xf>
    <xf numFmtId="174" fontId="51" fillId="30" borderId="9" xfId="0" applyNumberFormat="1" applyFont="1" applyFill="1" applyBorder="1" applyAlignment="1">
      <alignment horizontal="center" vertical="center"/>
    </xf>
    <xf numFmtId="174" fontId="48" fillId="0" borderId="11" xfId="0" applyNumberFormat="1" applyFont="1" applyFill="1" applyBorder="1" applyAlignment="1">
      <alignment horizontal="center" vertical="center"/>
    </xf>
    <xf numFmtId="174" fontId="51" fillId="30" borderId="58" xfId="0" applyNumberFormat="1" applyFont="1" applyFill="1" applyBorder="1" applyAlignment="1">
      <alignment vertical="center"/>
    </xf>
    <xf numFmtId="174" fontId="51" fillId="30" borderId="56" xfId="0" applyNumberFormat="1" applyFont="1" applyFill="1" applyBorder="1" applyAlignment="1">
      <alignment vertical="center"/>
    </xf>
    <xf numFmtId="174" fontId="51" fillId="30" borderId="57" xfId="0" applyNumberFormat="1" applyFont="1" applyFill="1" applyBorder="1" applyAlignment="1">
      <alignment vertical="center"/>
    </xf>
    <xf numFmtId="174" fontId="61" fillId="0" borderId="63" xfId="0" applyNumberFormat="1" applyFont="1" applyFill="1" applyBorder="1" applyAlignment="1">
      <alignment horizontal="center" vertical="center"/>
    </xf>
    <xf numFmtId="174" fontId="49" fillId="0" borderId="49" xfId="0" applyNumberFormat="1" applyFont="1" applyBorder="1" applyAlignment="1">
      <alignment horizontal="center" vertical="center"/>
    </xf>
    <xf numFmtId="174" fontId="62" fillId="28" borderId="4" xfId="0" applyNumberFormat="1" applyFont="1" applyFill="1" applyBorder="1" applyAlignment="1">
      <alignment vertical="center"/>
    </xf>
    <xf numFmtId="174" fontId="62" fillId="28" borderId="8" xfId="0" applyNumberFormat="1" applyFont="1" applyFill="1" applyBorder="1" applyAlignment="1">
      <alignment vertical="center"/>
    </xf>
    <xf numFmtId="174" fontId="62" fillId="28" borderId="15" xfId="0" applyNumberFormat="1" applyFont="1" applyFill="1" applyBorder="1" applyAlignment="1">
      <alignment vertical="center"/>
    </xf>
    <xf numFmtId="174" fontId="48" fillId="30" borderId="62" xfId="0" applyNumberFormat="1" applyFont="1" applyFill="1" applyBorder="1" applyAlignment="1">
      <alignment vertical="center"/>
    </xf>
    <xf numFmtId="174" fontId="48" fillId="0" borderId="62" xfId="0" applyNumberFormat="1" applyFont="1" applyFill="1" applyBorder="1" applyAlignment="1">
      <alignment horizontal="center" vertical="center"/>
    </xf>
    <xf numFmtId="174" fontId="48" fillId="30" borderId="71" xfId="0" applyNumberFormat="1" applyFont="1" applyFill="1" applyBorder="1" applyAlignment="1">
      <alignment vertical="center"/>
    </xf>
    <xf numFmtId="174" fontId="48" fillId="0" borderId="71" xfId="0" applyNumberFormat="1" applyFont="1" applyFill="1" applyBorder="1" applyAlignment="1">
      <alignment horizontal="center" vertical="center"/>
    </xf>
    <xf numFmtId="174" fontId="48" fillId="0" borderId="74" xfId="0" applyNumberFormat="1" applyFont="1" applyFill="1" applyBorder="1" applyAlignment="1">
      <alignment horizontal="center" vertical="center"/>
    </xf>
    <xf numFmtId="174" fontId="48" fillId="30" borderId="74" xfId="0" applyNumberFormat="1" applyFont="1" applyFill="1" applyBorder="1" applyAlignment="1">
      <alignment vertical="center"/>
    </xf>
    <xf numFmtId="174" fontId="49" fillId="30" borderId="74" xfId="0" applyNumberFormat="1" applyFont="1" applyFill="1" applyBorder="1" applyAlignment="1">
      <alignment horizontal="center" vertical="center"/>
    </xf>
    <xf numFmtId="174" fontId="49" fillId="30" borderId="39" xfId="0" applyNumberFormat="1" applyFont="1" applyFill="1" applyBorder="1" applyAlignment="1">
      <alignment horizontal="center" vertical="center"/>
    </xf>
    <xf numFmtId="174" fontId="49" fillId="30" borderId="24" xfId="0" applyNumberFormat="1" applyFont="1" applyFill="1" applyBorder="1" applyAlignment="1">
      <alignment horizontal="center" vertical="center"/>
    </xf>
    <xf numFmtId="174" fontId="48" fillId="30" borderId="82" xfId="0" applyNumberFormat="1" applyFont="1" applyFill="1" applyBorder="1" applyAlignment="1">
      <alignment vertical="center"/>
    </xf>
    <xf numFmtId="174" fontId="49" fillId="30" borderId="82" xfId="0" applyNumberFormat="1" applyFont="1" applyFill="1" applyBorder="1" applyAlignment="1">
      <alignment horizontal="center" vertical="center"/>
    </xf>
    <xf numFmtId="174" fontId="49" fillId="30" borderId="80" xfId="0" applyNumberFormat="1" applyFont="1" applyFill="1" applyBorder="1" applyAlignment="1">
      <alignment horizontal="center" vertical="center"/>
    </xf>
    <xf numFmtId="174" fontId="49" fillId="30" borderId="81" xfId="0" applyNumberFormat="1" applyFont="1" applyFill="1" applyBorder="1" applyAlignment="1">
      <alignment horizontal="center" vertical="center"/>
    </xf>
    <xf numFmtId="174" fontId="48" fillId="0" borderId="82" xfId="0" applyNumberFormat="1" applyFont="1" applyFill="1" applyBorder="1" applyAlignment="1">
      <alignment horizontal="center" vertical="center"/>
    </xf>
    <xf numFmtId="174" fontId="51" fillId="30" borderId="63" xfId="0" applyNumberFormat="1" applyFont="1" applyFill="1" applyBorder="1" applyAlignment="1">
      <alignment vertical="center"/>
    </xf>
    <xf numFmtId="174" fontId="51" fillId="30" borderId="9" xfId="0" applyNumberFormat="1" applyFont="1" applyFill="1" applyBorder="1" applyAlignment="1">
      <alignment vertical="center"/>
    </xf>
    <xf numFmtId="174" fontId="51" fillId="30" borderId="64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center"/>
    </xf>
    <xf numFmtId="0" fontId="0" fillId="0" borderId="17" xfId="96" applyFont="1" applyBorder="1"/>
    <xf numFmtId="0" fontId="0" fillId="0" borderId="17" xfId="0" applyBorder="1"/>
    <xf numFmtId="0" fontId="1" fillId="0" borderId="17" xfId="96" applyBorder="1"/>
    <xf numFmtId="0" fontId="1" fillId="0" borderId="17" xfId="96" applyFont="1" applyBorder="1"/>
    <xf numFmtId="3" fontId="1" fillId="0" borderId="17" xfId="98" applyNumberForma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Border="1"/>
    <xf numFmtId="3" fontId="0" fillId="0" borderId="14" xfId="0" applyNumberFormat="1" applyBorder="1"/>
    <xf numFmtId="174" fontId="45" fillId="31" borderId="0" xfId="0" applyNumberFormat="1" applyFont="1" applyFill="1"/>
    <xf numFmtId="174" fontId="45" fillId="32" borderId="0" xfId="0" applyNumberFormat="1" applyFont="1" applyFill="1"/>
    <xf numFmtId="9" fontId="5" fillId="0" borderId="17" xfId="0" applyNumberFormat="1" applyFont="1" applyBorder="1"/>
    <xf numFmtId="9" fontId="3" fillId="0" borderId="0" xfId="0" applyNumberFormat="1" applyFont="1" applyBorder="1" applyAlignment="1">
      <alignment horizontal="center"/>
    </xf>
    <xf numFmtId="3" fontId="64" fillId="0" borderId="17" xfId="0" applyNumberFormat="1" applyFont="1" applyBorder="1"/>
    <xf numFmtId="3" fontId="64" fillId="0" borderId="18" xfId="0" applyNumberFormat="1" applyFont="1" applyBorder="1"/>
    <xf numFmtId="0" fontId="64" fillId="0" borderId="0" xfId="0" applyFont="1"/>
    <xf numFmtId="3" fontId="64" fillId="0" borderId="14" xfId="0" applyNumberFormat="1" applyFont="1" applyBorder="1"/>
    <xf numFmtId="0" fontId="0" fillId="0" borderId="0" xfId="0" applyAlignment="1">
      <alignment horizontal="center"/>
    </xf>
    <xf numFmtId="0" fontId="0" fillId="2" borderId="0" xfId="0" applyFill="1"/>
    <xf numFmtId="0" fontId="66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0" fillId="2" borderId="17" xfId="0" applyFill="1" applyBorder="1"/>
    <xf numFmtId="0" fontId="0" fillId="2" borderId="0" xfId="0" applyFill="1" applyAlignment="1">
      <alignment horizontal="center"/>
    </xf>
    <xf numFmtId="0" fontId="7" fillId="2" borderId="0" xfId="0" applyFont="1" applyFill="1" applyAlignment="1"/>
    <xf numFmtId="0" fontId="7" fillId="2" borderId="42" xfId="0" applyFont="1" applyFill="1" applyBorder="1" applyAlignment="1"/>
    <xf numFmtId="0" fontId="7" fillId="2" borderId="42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7" fillId="2" borderId="74" xfId="0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7" xfId="0" applyFont="1" applyFill="1" applyBorder="1" applyAlignment="1">
      <alignment vertical="top" wrapText="1"/>
    </xf>
    <xf numFmtId="0" fontId="67" fillId="2" borderId="9" xfId="0" applyFont="1" applyFill="1" applyBorder="1" applyAlignment="1"/>
    <xf numFmtId="0" fontId="67" fillId="2" borderId="9" xfId="0" applyFont="1" applyFill="1" applyBorder="1" applyAlignment="1">
      <alignment horizontal="center"/>
    </xf>
    <xf numFmtId="0" fontId="67" fillId="2" borderId="0" xfId="0" applyFont="1" applyFill="1" applyAlignment="1"/>
    <xf numFmtId="0" fontId="63" fillId="0" borderId="0" xfId="0" applyFont="1"/>
    <xf numFmtId="0" fontId="63" fillId="2" borderId="17" xfId="0" applyFont="1" applyFill="1" applyBorder="1" applyAlignment="1">
      <alignment vertical="center"/>
    </xf>
    <xf numFmtId="0" fontId="63" fillId="2" borderId="17" xfId="0" applyFont="1" applyFill="1" applyBorder="1" applyAlignment="1">
      <alignment horizontal="center" vertical="center" wrapText="1"/>
    </xf>
    <xf numFmtId="0" fontId="63" fillId="2" borderId="79" xfId="0" applyFont="1" applyFill="1" applyBorder="1" applyAlignment="1">
      <alignment horizontal="center" vertical="center" wrapText="1"/>
    </xf>
    <xf numFmtId="0" fontId="63" fillId="2" borderId="18" xfId="0" applyFont="1" applyFill="1" applyBorder="1" applyAlignment="1">
      <alignment vertical="center" wrapText="1"/>
    </xf>
    <xf numFmtId="0" fontId="63" fillId="2" borderId="98" xfId="0" applyFont="1" applyFill="1" applyBorder="1" applyAlignment="1">
      <alignment vertical="center" wrapText="1"/>
    </xf>
    <xf numFmtId="0" fontId="63" fillId="2" borderId="17" xfId="0" applyFont="1" applyFill="1" applyBorder="1" applyAlignment="1">
      <alignment vertical="center" wrapText="1"/>
    </xf>
    <xf numFmtId="0" fontId="0" fillId="0" borderId="17" xfId="0" applyFont="1" applyBorder="1"/>
    <xf numFmtId="14" fontId="0" fillId="2" borderId="74" xfId="0" applyNumberFormat="1" applyFill="1" applyBorder="1" applyAlignment="1">
      <alignment horizontal="left"/>
    </xf>
    <xf numFmtId="3" fontId="68" fillId="2" borderId="17" xfId="0" applyNumberFormat="1" applyFont="1" applyFill="1" applyBorder="1" applyAlignment="1">
      <alignment horizontal="center" vertical="center" wrapText="1"/>
    </xf>
    <xf numFmtId="3" fontId="63" fillId="2" borderId="17" xfId="0" applyNumberFormat="1" applyFont="1" applyFill="1" applyBorder="1" applyAlignment="1">
      <alignment vertical="center" wrapText="1"/>
    </xf>
    <xf numFmtId="0" fontId="0" fillId="2" borderId="17" xfId="0" applyFill="1" applyBorder="1" applyAlignment="1">
      <alignment horizontal="center"/>
    </xf>
    <xf numFmtId="3" fontId="63" fillId="2" borderId="17" xfId="0" applyNumberFormat="1" applyFont="1" applyFill="1" applyBorder="1" applyAlignment="1">
      <alignment horizontal="center" vertical="center" wrapText="1"/>
    </xf>
    <xf numFmtId="0" fontId="67" fillId="2" borderId="0" xfId="0" applyFont="1" applyFill="1" applyAlignment="1">
      <alignment vertical="center"/>
    </xf>
    <xf numFmtId="0" fontId="67" fillId="2" borderId="0" xfId="0" applyFont="1" applyFill="1" applyAlignment="1">
      <alignment horizontal="center" vertical="center"/>
    </xf>
    <xf numFmtId="0" fontId="67" fillId="2" borderId="74" xfId="0" applyFont="1" applyFill="1" applyBorder="1" applyAlignment="1">
      <alignment horizontal="center" vertical="center" wrapText="1"/>
    </xf>
    <xf numFmtId="0" fontId="67" fillId="2" borderId="17" xfId="0" applyFont="1" applyFill="1" applyBorder="1" applyAlignment="1">
      <alignment horizontal="center" vertical="center" wrapText="1"/>
    </xf>
    <xf numFmtId="0" fontId="67" fillId="2" borderId="0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/>
    <xf numFmtId="0" fontId="7" fillId="2" borderId="1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74" xfId="0" applyFill="1" applyBorder="1" applyAlignment="1"/>
    <xf numFmtId="0" fontId="0" fillId="2" borderId="0" xfId="0" applyFill="1" applyBorder="1"/>
    <xf numFmtId="0" fontId="63" fillId="2" borderId="0" xfId="0" applyFont="1" applyFill="1" applyAlignment="1">
      <alignment horizontal="center" vertical="center"/>
    </xf>
    <xf numFmtId="0" fontId="63" fillId="2" borderId="82" xfId="0" applyFont="1" applyFill="1" applyBorder="1" applyAlignment="1">
      <alignment vertical="center" wrapText="1"/>
    </xf>
    <xf numFmtId="0" fontId="63" fillId="2" borderId="80" xfId="0" applyFont="1" applyFill="1" applyBorder="1" applyAlignment="1">
      <alignment vertical="center" wrapText="1"/>
    </xf>
    <xf numFmtId="0" fontId="63" fillId="2" borderId="81" xfId="0" applyFont="1" applyFill="1" applyBorder="1" applyAlignment="1">
      <alignment vertical="center" wrapText="1"/>
    </xf>
    <xf numFmtId="0" fontId="63" fillId="2" borderId="83" xfId="0" applyFont="1" applyFill="1" applyBorder="1" applyAlignment="1">
      <alignment vertical="center" wrapText="1"/>
    </xf>
    <xf numFmtId="0" fontId="63" fillId="2" borderId="0" xfId="0" applyFont="1" applyFill="1" applyBorder="1" applyAlignment="1">
      <alignment vertical="center" wrapText="1"/>
    </xf>
    <xf numFmtId="0" fontId="63" fillId="2" borderId="71" xfId="0" applyFont="1" applyFill="1" applyBorder="1" applyAlignment="1">
      <alignment vertical="center" wrapText="1"/>
    </xf>
    <xf numFmtId="0" fontId="63" fillId="2" borderId="42" xfId="0" applyFont="1" applyFill="1" applyBorder="1" applyAlignment="1">
      <alignment vertical="center" wrapText="1"/>
    </xf>
    <xf numFmtId="0" fontId="63" fillId="2" borderId="70" xfId="0" applyFont="1" applyFill="1" applyBorder="1" applyAlignment="1">
      <alignment vertical="center" wrapText="1"/>
    </xf>
    <xf numFmtId="0" fontId="0" fillId="32" borderId="0" xfId="0" applyFill="1"/>
    <xf numFmtId="0" fontId="63" fillId="33" borderId="17" xfId="0" applyFont="1" applyFill="1" applyBorder="1" applyAlignment="1">
      <alignment vertical="center" wrapText="1"/>
    </xf>
    <xf numFmtId="0" fontId="63" fillId="33" borderId="17" xfId="0" applyFont="1" applyFill="1" applyBorder="1" applyAlignment="1">
      <alignment horizontal="center" vertical="center" wrapText="1"/>
    </xf>
    <xf numFmtId="0" fontId="63" fillId="0" borderId="17" xfId="0" applyFont="1" applyFill="1" applyBorder="1" applyAlignment="1">
      <alignment horizontal="center" vertical="center" wrapText="1"/>
    </xf>
    <xf numFmtId="0" fontId="63" fillId="2" borderId="16" xfId="0" applyFont="1" applyFill="1" applyBorder="1" applyAlignment="1">
      <alignment vertical="center" wrapText="1"/>
    </xf>
    <xf numFmtId="3" fontId="63" fillId="2" borderId="74" xfId="0" applyNumberFormat="1" applyFont="1" applyFill="1" applyBorder="1" applyAlignment="1">
      <alignment horizontal="center" vertical="center"/>
    </xf>
    <xf numFmtId="3" fontId="63" fillId="2" borderId="17" xfId="0" applyNumberFormat="1" applyFont="1" applyFill="1" applyBorder="1" applyAlignment="1">
      <alignment horizontal="center" vertical="center"/>
    </xf>
    <xf numFmtId="0" fontId="0" fillId="32" borderId="0" xfId="0" applyFill="1" applyAlignment="1">
      <alignment horizontal="center"/>
    </xf>
    <xf numFmtId="3" fontId="63" fillId="2" borderId="16" xfId="0" applyNumberFormat="1" applyFont="1" applyFill="1" applyBorder="1" applyAlignment="1">
      <alignment horizontal="center" vertical="center" wrapText="1"/>
    </xf>
    <xf numFmtId="0" fontId="63" fillId="2" borderId="17" xfId="0" applyFont="1" applyFill="1" applyBorder="1" applyAlignment="1">
      <alignment horizontal="center" vertical="center"/>
    </xf>
    <xf numFmtId="175" fontId="6" fillId="0" borderId="10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74" fontId="49" fillId="30" borderId="71" xfId="0" applyNumberFormat="1" applyFont="1" applyFill="1" applyBorder="1" applyAlignment="1">
      <alignment horizontal="center" vertical="center"/>
    </xf>
    <xf numFmtId="174" fontId="49" fillId="30" borderId="42" xfId="0" applyNumberFormat="1" applyFont="1" applyFill="1" applyBorder="1" applyAlignment="1">
      <alignment horizontal="center" vertical="center"/>
    </xf>
    <xf numFmtId="174" fontId="49" fillId="30" borderId="70" xfId="0" applyNumberFormat="1" applyFont="1" applyFill="1" applyBorder="1" applyAlignment="1">
      <alignment horizontal="center" vertical="center"/>
    </xf>
    <xf numFmtId="0" fontId="63" fillId="2" borderId="16" xfId="0" applyFont="1" applyFill="1" applyBorder="1" applyAlignment="1">
      <alignment horizontal="center" vertical="center" wrapText="1"/>
    </xf>
    <xf numFmtId="0" fontId="63" fillId="2" borderId="98" xfId="0" applyFont="1" applyFill="1" applyBorder="1" applyAlignment="1">
      <alignment horizontal="center" vertical="center" wrapText="1"/>
    </xf>
    <xf numFmtId="0" fontId="63" fillId="2" borderId="71" xfId="0" applyFont="1" applyFill="1" applyBorder="1" applyAlignment="1">
      <alignment horizontal="center" vertical="center" wrapText="1"/>
    </xf>
    <xf numFmtId="0" fontId="63" fillId="2" borderId="7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176" fontId="63" fillId="0" borderId="17" xfId="0" applyNumberFormat="1" applyFont="1" applyBorder="1" applyAlignment="1">
      <alignment horizontal="center"/>
    </xf>
    <xf numFmtId="174" fontId="47" fillId="0" borderId="44" xfId="0" applyNumberFormat="1" applyFont="1" applyFill="1" applyBorder="1" applyAlignment="1">
      <alignment horizontal="left" vertical="center" wrapText="1"/>
    </xf>
    <xf numFmtId="174" fontId="47" fillId="0" borderId="45" xfId="0" applyNumberFormat="1" applyFont="1" applyFill="1" applyBorder="1" applyAlignment="1">
      <alignment horizontal="left" vertical="center" wrapText="1"/>
    </xf>
    <xf numFmtId="174" fontId="49" fillId="0" borderId="39" xfId="0" applyNumberFormat="1" applyFont="1" applyFill="1" applyBorder="1" applyAlignment="1">
      <alignment vertical="center"/>
    </xf>
    <xf numFmtId="174" fontId="48" fillId="26" borderId="5" xfId="0" applyNumberFormat="1" applyFont="1" applyFill="1" applyBorder="1" applyAlignment="1">
      <alignment horizontal="left" vertical="center" wrapText="1"/>
    </xf>
    <xf numFmtId="174" fontId="48" fillId="26" borderId="6" xfId="0" applyNumberFormat="1" applyFont="1" applyFill="1" applyBorder="1" applyAlignment="1">
      <alignment horizontal="left" vertical="center" wrapText="1"/>
    </xf>
    <xf numFmtId="174" fontId="49" fillId="26" borderId="6" xfId="0" applyNumberFormat="1" applyFont="1" applyFill="1" applyBorder="1" applyAlignment="1">
      <alignment vertical="center"/>
    </xf>
    <xf numFmtId="174" fontId="47" fillId="0" borderId="41" xfId="0" applyNumberFormat="1" applyFont="1" applyFill="1" applyBorder="1" applyAlignment="1">
      <alignment horizontal="left" vertical="center" wrapText="1"/>
    </xf>
    <xf numFmtId="174" fontId="47" fillId="0" borderId="42" xfId="0" applyNumberFormat="1" applyFont="1" applyFill="1" applyBorder="1" applyAlignment="1">
      <alignment horizontal="left" vertical="center" wrapText="1"/>
    </xf>
    <xf numFmtId="174" fontId="47" fillId="0" borderId="38" xfId="0" applyNumberFormat="1" applyFont="1" applyFill="1" applyBorder="1" applyAlignment="1">
      <alignment horizontal="left" vertical="center" wrapText="1"/>
    </xf>
    <xf numFmtId="174" fontId="47" fillId="0" borderId="39" xfId="0" applyNumberFormat="1" applyFont="1" applyFill="1" applyBorder="1" applyAlignment="1">
      <alignment horizontal="left" vertical="center" wrapText="1"/>
    </xf>
    <xf numFmtId="174" fontId="46" fillId="25" borderId="1" xfId="41" applyNumberFormat="1" applyFont="1" applyFill="1" applyBorder="1" applyAlignment="1">
      <alignment horizontal="center" vertical="center" wrapText="1"/>
    </xf>
    <xf numFmtId="174" fontId="46" fillId="25" borderId="2" xfId="41" applyNumberFormat="1" applyFont="1" applyFill="1" applyBorder="1" applyAlignment="1">
      <alignment horizontal="center" vertical="center" wrapText="1"/>
    </xf>
    <xf numFmtId="174" fontId="46" fillId="25" borderId="3" xfId="41" applyNumberFormat="1" applyFont="1" applyFill="1" applyBorder="1" applyAlignment="1">
      <alignment horizontal="center" vertical="center" wrapText="1"/>
    </xf>
    <xf numFmtId="174" fontId="46" fillId="25" borderId="11" xfId="41" applyNumberFormat="1" applyFont="1" applyFill="1" applyBorder="1" applyAlignment="1">
      <alignment horizontal="center" vertical="center" wrapText="1"/>
    </xf>
    <xf numFmtId="174" fontId="46" fillId="25" borderId="9" xfId="41" applyNumberFormat="1" applyFont="1" applyFill="1" applyBorder="1" applyAlignment="1">
      <alignment horizontal="center" vertical="center" wrapText="1"/>
    </xf>
    <xf numFmtId="174" fontId="46" fillId="25" borderId="10" xfId="41" applyNumberFormat="1" applyFont="1" applyFill="1" applyBorder="1" applyAlignment="1">
      <alignment horizontal="center" vertical="center" wrapText="1"/>
    </xf>
    <xf numFmtId="174" fontId="47" fillId="0" borderId="34" xfId="0" applyNumberFormat="1" applyFont="1" applyFill="1" applyBorder="1" applyAlignment="1">
      <alignment horizontal="left" vertical="center" wrapText="1"/>
    </xf>
    <xf numFmtId="174" fontId="47" fillId="0" borderId="35" xfId="0" applyNumberFormat="1" applyFont="1" applyFill="1" applyBorder="1" applyAlignment="1">
      <alignment horizontal="left" vertical="center" wrapText="1"/>
    </xf>
    <xf numFmtId="174" fontId="49" fillId="0" borderId="35" xfId="0" applyNumberFormat="1" applyFont="1" applyFill="1" applyBorder="1" applyAlignment="1">
      <alignment vertical="center"/>
    </xf>
    <xf numFmtId="174" fontId="48" fillId="26" borderId="6" xfId="0" applyNumberFormat="1" applyFont="1" applyFill="1" applyBorder="1" applyAlignment="1">
      <alignment horizontal="right" vertical="center"/>
    </xf>
    <xf numFmtId="174" fontId="47" fillId="0" borderId="50" xfId="0" applyNumberFormat="1" applyFont="1" applyFill="1" applyBorder="1" applyAlignment="1">
      <alignment horizontal="left" vertical="center" wrapText="1"/>
    </xf>
    <xf numFmtId="174" fontId="47" fillId="0" borderId="51" xfId="0" applyNumberFormat="1" applyFont="1" applyFill="1" applyBorder="1" applyAlignment="1">
      <alignment horizontal="left" vertical="center" wrapText="1"/>
    </xf>
    <xf numFmtId="174" fontId="47" fillId="0" borderId="52" xfId="0" applyNumberFormat="1" applyFont="1" applyFill="1" applyBorder="1" applyAlignment="1">
      <alignment horizontal="left" vertical="center" wrapText="1"/>
    </xf>
    <xf numFmtId="174" fontId="48" fillId="26" borderId="39" xfId="0" applyNumberFormat="1" applyFont="1" applyFill="1" applyBorder="1" applyAlignment="1">
      <alignment horizontal="right" vertical="center"/>
    </xf>
    <xf numFmtId="174" fontId="47" fillId="0" borderId="12" xfId="0" applyNumberFormat="1" applyFont="1" applyFill="1" applyBorder="1" applyAlignment="1">
      <alignment horizontal="left" vertical="center" wrapText="1"/>
    </xf>
    <xf numFmtId="174" fontId="47" fillId="0" borderId="0" xfId="0" applyNumberFormat="1" applyFont="1" applyFill="1" applyBorder="1" applyAlignment="1">
      <alignment horizontal="left" vertical="center" wrapText="1"/>
    </xf>
    <xf numFmtId="174" fontId="48" fillId="0" borderId="39" xfId="0" applyNumberFormat="1" applyFont="1" applyFill="1" applyBorder="1" applyAlignment="1">
      <alignment horizontal="right" vertical="center"/>
    </xf>
    <xf numFmtId="174" fontId="54" fillId="26" borderId="38" xfId="0" applyNumberFormat="1" applyFont="1" applyFill="1" applyBorder="1" applyAlignment="1">
      <alignment horizontal="left" vertical="center"/>
    </xf>
    <xf numFmtId="174" fontId="54" fillId="26" borderId="39" xfId="0" applyNumberFormat="1" applyFont="1" applyFill="1" applyBorder="1" applyAlignment="1">
      <alignment horizontal="left" vertical="center"/>
    </xf>
    <xf numFmtId="174" fontId="47" fillId="0" borderId="34" xfId="0" applyNumberFormat="1" applyFont="1" applyFill="1" applyBorder="1" applyAlignment="1">
      <alignment horizontal="left" vertical="center"/>
    </xf>
    <xf numFmtId="174" fontId="47" fillId="0" borderId="35" xfId="0" applyNumberFormat="1" applyFont="1" applyFill="1" applyBorder="1" applyAlignment="1">
      <alignment horizontal="left" vertical="center"/>
    </xf>
    <xf numFmtId="174" fontId="48" fillId="0" borderId="35" xfId="0" applyNumberFormat="1" applyFont="1" applyFill="1" applyBorder="1" applyAlignment="1">
      <alignment horizontal="right" vertical="center"/>
    </xf>
    <xf numFmtId="174" fontId="47" fillId="0" borderId="38" xfId="0" applyNumberFormat="1" applyFont="1" applyFill="1" applyBorder="1" applyAlignment="1">
      <alignment horizontal="left" vertical="center"/>
    </xf>
    <xf numFmtId="174" fontId="47" fillId="0" borderId="39" xfId="0" applyNumberFormat="1" applyFont="1" applyFill="1" applyBorder="1" applyAlignment="1">
      <alignment horizontal="left" vertical="center"/>
    </xf>
    <xf numFmtId="174" fontId="53" fillId="0" borderId="39" xfId="0" applyNumberFormat="1" applyFont="1" applyFill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74" fontId="46" fillId="25" borderId="1" xfId="41" applyNumberFormat="1" applyFont="1" applyFill="1" applyBorder="1" applyAlignment="1">
      <alignment horizontal="center" vertical="center"/>
    </xf>
    <xf numFmtId="174" fontId="46" fillId="25" borderId="2" xfId="41" applyNumberFormat="1" applyFont="1" applyFill="1" applyBorder="1" applyAlignment="1">
      <alignment horizontal="center" vertical="center"/>
    </xf>
    <xf numFmtId="174" fontId="46" fillId="25" borderId="3" xfId="41" applyNumberFormat="1" applyFont="1" applyFill="1" applyBorder="1" applyAlignment="1">
      <alignment horizontal="center" vertical="center"/>
    </xf>
    <xf numFmtId="174" fontId="46" fillId="25" borderId="11" xfId="41" applyNumberFormat="1" applyFont="1" applyFill="1" applyBorder="1" applyAlignment="1">
      <alignment horizontal="center" vertical="center"/>
    </xf>
    <xf numFmtId="174" fontId="46" fillId="25" borderId="9" xfId="41" applyNumberFormat="1" applyFont="1" applyFill="1" applyBorder="1" applyAlignment="1">
      <alignment horizontal="center" vertical="center"/>
    </xf>
    <xf numFmtId="174" fontId="46" fillId="25" borderId="10" xfId="41" applyNumberFormat="1" applyFont="1" applyFill="1" applyBorder="1" applyAlignment="1">
      <alignment horizontal="center" vertical="center"/>
    </xf>
    <xf numFmtId="174" fontId="49" fillId="26" borderId="35" xfId="0" applyNumberFormat="1" applyFont="1" applyFill="1" applyBorder="1" applyAlignment="1">
      <alignment horizontal="right" vertical="center"/>
    </xf>
    <xf numFmtId="174" fontId="50" fillId="26" borderId="38" xfId="0" applyNumberFormat="1" applyFont="1" applyFill="1" applyBorder="1" applyAlignment="1">
      <alignment vertical="center" wrapText="1"/>
    </xf>
    <xf numFmtId="174" fontId="50" fillId="0" borderId="39" xfId="0" applyNumberFormat="1" applyFont="1" applyBorder="1" applyAlignment="1">
      <alignment vertical="center" wrapText="1"/>
    </xf>
    <xf numFmtId="174" fontId="50" fillId="0" borderId="24" xfId="0" applyNumberFormat="1" applyFont="1" applyBorder="1" applyAlignment="1">
      <alignment vertical="center" wrapText="1"/>
    </xf>
    <xf numFmtId="174" fontId="49" fillId="26" borderId="39" xfId="0" applyNumberFormat="1" applyFont="1" applyFill="1" applyBorder="1" applyAlignment="1">
      <alignment horizontal="right" vertical="center"/>
    </xf>
    <xf numFmtId="174" fontId="50" fillId="26" borderId="38" xfId="0" applyNumberFormat="1" applyFont="1" applyFill="1" applyBorder="1" applyAlignment="1">
      <alignment horizontal="left" vertical="center" wrapText="1"/>
    </xf>
    <xf numFmtId="174" fontId="50" fillId="26" borderId="39" xfId="0" applyNumberFormat="1" applyFont="1" applyFill="1" applyBorder="1" applyAlignment="1">
      <alignment horizontal="left" vertical="center" wrapText="1"/>
    </xf>
    <xf numFmtId="174" fontId="50" fillId="0" borderId="38" xfId="0" applyNumberFormat="1" applyFont="1" applyFill="1" applyBorder="1" applyAlignment="1">
      <alignment horizontal="left" vertical="center" wrapText="1"/>
    </xf>
    <xf numFmtId="174" fontId="50" fillId="0" borderId="39" xfId="0" applyNumberFormat="1" applyFont="1" applyFill="1" applyBorder="1" applyAlignment="1">
      <alignment horizontal="left" vertical="center" wrapText="1"/>
    </xf>
    <xf numFmtId="174" fontId="50" fillId="26" borderId="11" xfId="0" applyNumberFormat="1" applyFont="1" applyFill="1" applyBorder="1" applyAlignment="1">
      <alignment horizontal="left" vertical="center" wrapText="1"/>
    </xf>
    <xf numFmtId="174" fontId="50" fillId="26" borderId="9" xfId="0" applyNumberFormat="1" applyFont="1" applyFill="1" applyBorder="1" applyAlignment="1">
      <alignment horizontal="left" vertical="center" wrapText="1"/>
    </xf>
    <xf numFmtId="174" fontId="49" fillId="26" borderId="9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63" fillId="2" borderId="1" xfId="0" applyFont="1" applyFill="1" applyBorder="1" applyAlignment="1">
      <alignment horizontal="center" vertical="center" wrapText="1"/>
    </xf>
    <xf numFmtId="0" fontId="63" fillId="2" borderId="12" xfId="0" applyFont="1" applyFill="1" applyBorder="1" applyAlignment="1">
      <alignment horizontal="center" vertical="center" wrapText="1"/>
    </xf>
    <xf numFmtId="0" fontId="63" fillId="2" borderId="41" xfId="0" applyFont="1" applyFill="1" applyBorder="1" applyAlignment="1">
      <alignment horizontal="center" vertical="center" wrapText="1"/>
    </xf>
    <xf numFmtId="0" fontId="63" fillId="2" borderId="99" xfId="0" applyFont="1" applyFill="1" applyBorder="1" applyAlignment="1">
      <alignment horizontal="center" vertical="center" wrapText="1"/>
    </xf>
    <xf numFmtId="0" fontId="63" fillId="2" borderId="22" xfId="0" applyFont="1" applyFill="1" applyBorder="1" applyAlignment="1">
      <alignment horizontal="center" vertical="center" wrapText="1"/>
    </xf>
    <xf numFmtId="0" fontId="63" fillId="2" borderId="16" xfId="0" applyFont="1" applyFill="1" applyBorder="1" applyAlignment="1">
      <alignment horizontal="center" vertical="center" wrapText="1"/>
    </xf>
    <xf numFmtId="0" fontId="63" fillId="33" borderId="99" xfId="0" applyFont="1" applyFill="1" applyBorder="1" applyAlignment="1">
      <alignment horizontal="center" vertical="center" wrapText="1"/>
    </xf>
    <xf numFmtId="0" fontId="63" fillId="33" borderId="22" xfId="0" applyFont="1" applyFill="1" applyBorder="1" applyAlignment="1">
      <alignment horizontal="center" vertical="center" wrapText="1"/>
    </xf>
    <xf numFmtId="0" fontId="63" fillId="33" borderId="16" xfId="0" applyFont="1" applyFill="1" applyBorder="1" applyAlignment="1">
      <alignment horizontal="center" vertical="center" wrapText="1"/>
    </xf>
    <xf numFmtId="0" fontId="63" fillId="2" borderId="74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center" vertical="center"/>
    </xf>
    <xf numFmtId="0" fontId="63" fillId="2" borderId="24" xfId="0" applyFont="1" applyFill="1" applyBorder="1" applyAlignment="1">
      <alignment horizontal="center" vertical="center"/>
    </xf>
    <xf numFmtId="0" fontId="0" fillId="2" borderId="74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63" fillId="0" borderId="74" xfId="0" applyFont="1" applyBorder="1" applyAlignment="1">
      <alignment horizontal="center" vertical="center"/>
    </xf>
    <xf numFmtId="0" fontId="63" fillId="0" borderId="39" xfId="0" applyFont="1" applyBorder="1" applyAlignment="1">
      <alignment horizontal="center" vertical="center"/>
    </xf>
    <xf numFmtId="0" fontId="63" fillId="0" borderId="24" xfId="0" applyFont="1" applyBorder="1" applyAlignment="1">
      <alignment horizontal="center" vertical="center"/>
    </xf>
    <xf numFmtId="0" fontId="63" fillId="0" borderId="74" xfId="0" applyFont="1" applyBorder="1" applyAlignment="1">
      <alignment horizontal="center" wrapText="1"/>
    </xf>
    <xf numFmtId="0" fontId="63" fillId="0" borderId="24" xfId="0" applyFont="1" applyBorder="1" applyAlignment="1">
      <alignment horizontal="center" wrapText="1"/>
    </xf>
    <xf numFmtId="0" fontId="63" fillId="2" borderId="18" xfId="0" applyFont="1" applyFill="1" applyBorder="1" applyAlignment="1">
      <alignment horizontal="center" vertical="center" wrapText="1"/>
    </xf>
    <xf numFmtId="0" fontId="63" fillId="0" borderId="18" xfId="0" applyFont="1" applyBorder="1" applyAlignment="1">
      <alignment horizontal="center" vertical="center" wrapText="1"/>
    </xf>
    <xf numFmtId="0" fontId="63" fillId="0" borderId="16" xfId="0" applyFont="1" applyBorder="1" applyAlignment="1">
      <alignment horizontal="center" vertical="center" wrapText="1"/>
    </xf>
    <xf numFmtId="0" fontId="63" fillId="0" borderId="82" xfId="0" applyFont="1" applyBorder="1" applyAlignment="1">
      <alignment horizontal="center" vertical="center" wrapText="1"/>
    </xf>
    <xf numFmtId="0" fontId="63" fillId="0" borderId="71" xfId="0" applyFont="1" applyBorder="1" applyAlignment="1">
      <alignment horizontal="center" vertical="center" wrapText="1"/>
    </xf>
    <xf numFmtId="0" fontId="63" fillId="0" borderId="22" xfId="0" applyFont="1" applyBorder="1" applyAlignment="1">
      <alignment horizontal="center" vertical="center" wrapText="1"/>
    </xf>
    <xf numFmtId="0" fontId="63" fillId="2" borderId="82" xfId="0" applyFont="1" applyFill="1" applyBorder="1" applyAlignment="1">
      <alignment horizontal="center" vertical="center" wrapText="1"/>
    </xf>
    <xf numFmtId="0" fontId="63" fillId="2" borderId="80" xfId="0" applyFont="1" applyFill="1" applyBorder="1" applyAlignment="1">
      <alignment horizontal="center" vertical="center" wrapText="1"/>
    </xf>
    <xf numFmtId="0" fontId="63" fillId="2" borderId="81" xfId="0" applyFont="1" applyFill="1" applyBorder="1" applyAlignment="1">
      <alignment horizontal="center" vertical="center" wrapText="1"/>
    </xf>
    <xf numFmtId="0" fontId="63" fillId="2" borderId="83" xfId="0" applyFont="1" applyFill="1" applyBorder="1" applyAlignment="1">
      <alignment horizontal="center" vertical="center" wrapText="1"/>
    </xf>
    <xf numFmtId="0" fontId="63" fillId="2" borderId="0" xfId="0" applyFont="1" applyFill="1" applyBorder="1" applyAlignment="1">
      <alignment horizontal="center" vertical="center" wrapText="1"/>
    </xf>
    <xf numFmtId="0" fontId="63" fillId="2" borderId="98" xfId="0" applyFont="1" applyFill="1" applyBorder="1" applyAlignment="1">
      <alignment horizontal="center" vertical="center" wrapText="1"/>
    </xf>
    <xf numFmtId="0" fontId="63" fillId="2" borderId="71" xfId="0" applyFont="1" applyFill="1" applyBorder="1" applyAlignment="1">
      <alignment horizontal="center" vertical="center" wrapText="1"/>
    </xf>
    <xf numFmtId="0" fontId="63" fillId="2" borderId="42" xfId="0" applyFont="1" applyFill="1" applyBorder="1" applyAlignment="1">
      <alignment horizontal="center" vertical="center" wrapText="1"/>
    </xf>
    <xf numFmtId="0" fontId="63" fillId="2" borderId="70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70" xfId="0" applyBorder="1" applyAlignment="1">
      <alignment horizontal="center"/>
    </xf>
    <xf numFmtId="0" fontId="63" fillId="2" borderId="74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0" fontId="63" fillId="2" borderId="24" xfId="0" applyFont="1" applyFill="1" applyBorder="1" applyAlignment="1">
      <alignment horizontal="center" vertical="center" wrapText="1"/>
    </xf>
    <xf numFmtId="0" fontId="3" fillId="2" borderId="74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3" fillId="33" borderId="74" xfId="0" applyFont="1" applyFill="1" applyBorder="1" applyAlignment="1">
      <alignment horizontal="center" vertical="center"/>
    </xf>
    <xf numFmtId="0" fontId="63" fillId="33" borderId="39" xfId="0" applyFont="1" applyFill="1" applyBorder="1" applyAlignment="1">
      <alignment horizontal="center" vertical="center"/>
    </xf>
    <xf numFmtId="0" fontId="63" fillId="33" borderId="24" xfId="0" applyFont="1" applyFill="1" applyBorder="1" applyAlignment="1">
      <alignment horizontal="center" vertical="center"/>
    </xf>
    <xf numFmtId="0" fontId="63" fillId="33" borderId="74" xfId="0" applyFont="1" applyFill="1" applyBorder="1" applyAlignment="1">
      <alignment horizontal="center" vertical="center" wrapText="1"/>
    </xf>
    <xf numFmtId="0" fontId="63" fillId="33" borderId="39" xfId="0" applyFont="1" applyFill="1" applyBorder="1" applyAlignment="1">
      <alignment horizontal="center" vertical="center" wrapText="1"/>
    </xf>
    <xf numFmtId="0" fontId="63" fillId="33" borderId="24" xfId="0" applyFont="1" applyFill="1" applyBorder="1" applyAlignment="1">
      <alignment horizontal="center" vertical="center" wrapText="1"/>
    </xf>
    <xf numFmtId="0" fontId="63" fillId="2" borderId="74" xfId="0" applyFont="1" applyFill="1" applyBorder="1" applyAlignment="1">
      <alignment horizontal="center" wrapText="1"/>
    </xf>
    <xf numFmtId="0" fontId="63" fillId="2" borderId="24" xfId="0" applyFont="1" applyFill="1" applyBorder="1" applyAlignment="1">
      <alignment horizontal="center" wrapText="1"/>
    </xf>
    <xf numFmtId="0" fontId="63" fillId="0" borderId="74" xfId="0" applyFont="1" applyBorder="1" applyAlignment="1">
      <alignment horizontal="center"/>
    </xf>
    <xf numFmtId="0" fontId="63" fillId="0" borderId="24" xfId="0" applyFont="1" applyBorder="1" applyAlignment="1">
      <alignment horizontal="center"/>
    </xf>
    <xf numFmtId="0" fontId="63" fillId="2" borderId="18" xfId="0" applyFont="1" applyFill="1" applyBorder="1" applyAlignment="1">
      <alignment horizontal="center" vertical="center"/>
    </xf>
    <xf numFmtId="0" fontId="63" fillId="2" borderId="16" xfId="0" applyFont="1" applyFill="1" applyBorder="1" applyAlignment="1">
      <alignment horizontal="center" vertical="center"/>
    </xf>
    <xf numFmtId="174" fontId="58" fillId="25" borderId="1" xfId="0" applyNumberFormat="1" applyFont="1" applyFill="1" applyBorder="1" applyAlignment="1">
      <alignment horizontal="center" vertical="center" wrapText="1"/>
    </xf>
    <xf numFmtId="174" fontId="58" fillId="25" borderId="2" xfId="0" applyNumberFormat="1" applyFont="1" applyFill="1" applyBorder="1" applyAlignment="1">
      <alignment horizontal="center" vertical="center" wrapText="1"/>
    </xf>
    <xf numFmtId="174" fontId="58" fillId="25" borderId="3" xfId="0" applyNumberFormat="1" applyFont="1" applyFill="1" applyBorder="1" applyAlignment="1">
      <alignment horizontal="center" vertical="center" wrapText="1"/>
    </xf>
    <xf numFmtId="174" fontId="58" fillId="25" borderId="12" xfId="0" applyNumberFormat="1" applyFont="1" applyFill="1" applyBorder="1" applyAlignment="1">
      <alignment horizontal="center" vertical="center" wrapText="1"/>
    </xf>
    <xf numFmtId="174" fontId="58" fillId="25" borderId="0" xfId="0" applyNumberFormat="1" applyFont="1" applyFill="1" applyBorder="1" applyAlignment="1">
      <alignment horizontal="center" vertical="center" wrapText="1"/>
    </xf>
    <xf numFmtId="174" fontId="58" fillId="25" borderId="13" xfId="0" applyNumberFormat="1" applyFont="1" applyFill="1" applyBorder="1" applyAlignment="1">
      <alignment horizontal="center" vertical="center" wrapText="1"/>
    </xf>
    <xf numFmtId="174" fontId="58" fillId="25" borderId="11" xfId="0" applyNumberFormat="1" applyFont="1" applyFill="1" applyBorder="1" applyAlignment="1">
      <alignment horizontal="center" vertical="center" wrapText="1"/>
    </xf>
    <xf numFmtId="174" fontId="58" fillId="25" borderId="9" xfId="0" applyNumberFormat="1" applyFont="1" applyFill="1" applyBorder="1" applyAlignment="1">
      <alignment horizontal="center" vertical="center" wrapText="1"/>
    </xf>
    <xf numFmtId="174" fontId="58" fillId="25" borderId="10" xfId="0" applyNumberFormat="1" applyFont="1" applyFill="1" applyBorder="1" applyAlignment="1">
      <alignment horizontal="center" vertical="center" wrapText="1"/>
    </xf>
    <xf numFmtId="174" fontId="60" fillId="25" borderId="5" xfId="0" applyNumberFormat="1" applyFont="1" applyFill="1" applyBorder="1" applyAlignment="1">
      <alignment horizontal="center" vertical="center" wrapText="1"/>
    </xf>
    <xf numFmtId="174" fontId="60" fillId="25" borderId="6" xfId="0" applyNumberFormat="1" applyFont="1" applyFill="1" applyBorder="1" applyAlignment="1">
      <alignment horizontal="center" vertical="center" wrapText="1"/>
    </xf>
    <xf numFmtId="174" fontId="60" fillId="25" borderId="7" xfId="0" applyNumberFormat="1" applyFont="1" applyFill="1" applyBorder="1" applyAlignment="1">
      <alignment horizontal="center" vertical="center" wrapText="1"/>
    </xf>
    <xf numFmtId="174" fontId="60" fillId="25" borderId="1" xfId="0" applyNumberFormat="1" applyFont="1" applyFill="1" applyBorder="1" applyAlignment="1">
      <alignment horizontal="center" vertical="center" wrapText="1"/>
    </xf>
    <xf numFmtId="174" fontId="60" fillId="25" borderId="2" xfId="0" applyNumberFormat="1" applyFont="1" applyFill="1" applyBorder="1" applyAlignment="1">
      <alignment horizontal="center" vertical="center" wrapText="1"/>
    </xf>
    <xf numFmtId="174" fontId="60" fillId="25" borderId="3" xfId="0" applyNumberFormat="1" applyFont="1" applyFill="1" applyBorder="1" applyAlignment="1">
      <alignment horizontal="center" vertical="center" wrapText="1"/>
    </xf>
    <xf numFmtId="174" fontId="60" fillId="25" borderId="11" xfId="0" applyNumberFormat="1" applyFont="1" applyFill="1" applyBorder="1" applyAlignment="1">
      <alignment horizontal="center" vertical="center" wrapText="1"/>
    </xf>
    <xf numFmtId="174" fontId="60" fillId="25" borderId="9" xfId="0" applyNumberFormat="1" applyFont="1" applyFill="1" applyBorder="1" applyAlignment="1">
      <alignment horizontal="center" vertical="center" wrapText="1"/>
    </xf>
    <xf numFmtId="174" fontId="60" fillId="25" borderId="10" xfId="0" applyNumberFormat="1" applyFont="1" applyFill="1" applyBorder="1" applyAlignment="1">
      <alignment horizontal="center" vertical="center" wrapText="1"/>
    </xf>
    <xf numFmtId="174" fontId="60" fillId="25" borderId="5" xfId="0" applyNumberFormat="1" applyFont="1" applyFill="1" applyBorder="1" applyAlignment="1">
      <alignment horizontal="center"/>
    </xf>
    <xf numFmtId="174" fontId="60" fillId="25" borderId="6" xfId="0" applyNumberFormat="1" applyFont="1" applyFill="1" applyBorder="1" applyAlignment="1">
      <alignment horizontal="center"/>
    </xf>
    <xf numFmtId="174" fontId="60" fillId="25" borderId="7" xfId="0" applyNumberFormat="1" applyFont="1" applyFill="1" applyBorder="1" applyAlignment="1">
      <alignment horizontal="center"/>
    </xf>
    <xf numFmtId="174" fontId="48" fillId="0" borderId="34" xfId="0" applyNumberFormat="1" applyFont="1" applyFill="1" applyBorder="1" applyAlignment="1">
      <alignment horizontal="left" vertical="center" wrapText="1"/>
    </xf>
    <xf numFmtId="174" fontId="48" fillId="0" borderId="35" xfId="0" applyNumberFormat="1" applyFont="1" applyFill="1" applyBorder="1" applyAlignment="1">
      <alignment horizontal="left" vertical="center" wrapText="1"/>
    </xf>
    <xf numFmtId="174" fontId="48" fillId="0" borderId="53" xfId="0" applyNumberFormat="1" applyFont="1" applyFill="1" applyBorder="1" applyAlignment="1">
      <alignment horizontal="left" vertical="center" wrapText="1"/>
    </xf>
    <xf numFmtId="174" fontId="49" fillId="0" borderId="54" xfId="0" applyNumberFormat="1" applyFont="1" applyBorder="1" applyAlignment="1">
      <alignment horizontal="center" vertical="center"/>
    </xf>
    <xf numFmtId="174" fontId="49" fillId="0" borderId="35" xfId="0" applyNumberFormat="1" applyFont="1" applyBorder="1" applyAlignment="1">
      <alignment horizontal="center" vertical="center"/>
    </xf>
    <xf numFmtId="174" fontId="49" fillId="0" borderId="53" xfId="0" applyNumberFormat="1" applyFont="1" applyBorder="1" applyAlignment="1">
      <alignment horizontal="center" vertical="center"/>
    </xf>
    <xf numFmtId="174" fontId="49" fillId="0" borderId="36" xfId="0" applyNumberFormat="1" applyFont="1" applyBorder="1" applyAlignment="1">
      <alignment horizontal="center" vertical="center"/>
    </xf>
    <xf numFmtId="174" fontId="49" fillId="0" borderId="54" xfId="0" applyNumberFormat="1" applyFont="1" applyFill="1" applyBorder="1" applyAlignment="1">
      <alignment horizontal="center" vertical="center"/>
    </xf>
    <xf numFmtId="174" fontId="49" fillId="0" borderId="35" xfId="0" applyNumberFormat="1" applyFont="1" applyFill="1" applyBorder="1" applyAlignment="1">
      <alignment horizontal="center" vertical="center"/>
    </xf>
    <xf numFmtId="174" fontId="46" fillId="25" borderId="12" xfId="41" applyNumberFormat="1" applyFont="1" applyFill="1" applyBorder="1" applyAlignment="1">
      <alignment horizontal="center" vertical="center" wrapText="1"/>
    </xf>
    <xf numFmtId="174" fontId="46" fillId="25" borderId="0" xfId="41" applyNumberFormat="1" applyFont="1" applyFill="1" applyBorder="1" applyAlignment="1">
      <alignment horizontal="center" vertical="center" wrapText="1"/>
    </xf>
    <xf numFmtId="174" fontId="46" fillId="25" borderId="13" xfId="41" applyNumberFormat="1" applyFont="1" applyFill="1" applyBorder="1" applyAlignment="1">
      <alignment horizontal="center" vertical="center" wrapText="1"/>
    </xf>
    <xf numFmtId="174" fontId="57" fillId="25" borderId="1" xfId="0" applyNumberFormat="1" applyFont="1" applyFill="1" applyBorder="1" applyAlignment="1">
      <alignment horizontal="center" vertical="center"/>
    </xf>
    <xf numFmtId="174" fontId="57" fillId="25" borderId="2" xfId="0" applyNumberFormat="1" applyFont="1" applyFill="1" applyBorder="1" applyAlignment="1">
      <alignment horizontal="center" vertical="center"/>
    </xf>
    <xf numFmtId="174" fontId="57" fillId="25" borderId="12" xfId="0" applyNumberFormat="1" applyFont="1" applyFill="1" applyBorder="1" applyAlignment="1">
      <alignment horizontal="center" vertical="center"/>
    </xf>
    <xf numFmtId="174" fontId="57" fillId="25" borderId="0" xfId="0" applyNumberFormat="1" applyFont="1" applyFill="1" applyBorder="1" applyAlignment="1">
      <alignment horizontal="center" vertical="center"/>
    </xf>
    <xf numFmtId="174" fontId="57" fillId="25" borderId="11" xfId="0" applyNumberFormat="1" applyFont="1" applyFill="1" applyBorder="1" applyAlignment="1">
      <alignment horizontal="center" vertical="center"/>
    </xf>
    <xf numFmtId="174" fontId="57" fillId="25" borderId="9" xfId="0" applyNumberFormat="1" applyFont="1" applyFill="1" applyBorder="1" applyAlignment="1">
      <alignment horizontal="center" vertical="center"/>
    </xf>
    <xf numFmtId="174" fontId="57" fillId="25" borderId="3" xfId="0" applyNumberFormat="1" applyFont="1" applyFill="1" applyBorder="1" applyAlignment="1">
      <alignment horizontal="center" vertical="center"/>
    </xf>
    <xf numFmtId="174" fontId="57" fillId="25" borderId="13" xfId="0" applyNumberFormat="1" applyFont="1" applyFill="1" applyBorder="1" applyAlignment="1">
      <alignment horizontal="center" vertical="center"/>
    </xf>
    <xf numFmtId="174" fontId="49" fillId="29" borderId="62" xfId="0" applyNumberFormat="1" applyFont="1" applyFill="1" applyBorder="1" applyAlignment="1">
      <alignment horizontal="center" vertical="center"/>
    </xf>
    <xf numFmtId="174" fontId="49" fillId="29" borderId="56" xfId="0" applyNumberFormat="1" applyFont="1" applyFill="1" applyBorder="1" applyAlignment="1">
      <alignment horizontal="center" vertical="center"/>
    </xf>
    <xf numFmtId="174" fontId="49" fillId="29" borderId="57" xfId="0" applyNumberFormat="1" applyFont="1" applyFill="1" applyBorder="1" applyAlignment="1">
      <alignment horizontal="center" vertical="center"/>
    </xf>
    <xf numFmtId="174" fontId="47" fillId="0" borderId="70" xfId="0" applyNumberFormat="1" applyFont="1" applyFill="1" applyBorder="1" applyAlignment="1">
      <alignment horizontal="left" vertical="center" wrapText="1"/>
    </xf>
    <xf numFmtId="174" fontId="49" fillId="0" borderId="71" xfId="0" applyNumberFormat="1" applyFont="1" applyBorder="1" applyAlignment="1">
      <alignment horizontal="center" vertical="center"/>
    </xf>
    <xf numFmtId="174" fontId="49" fillId="0" borderId="42" xfId="0" applyNumberFormat="1" applyFont="1" applyBorder="1" applyAlignment="1">
      <alignment horizontal="center" vertical="center"/>
    </xf>
    <xf numFmtId="174" fontId="49" fillId="30" borderId="71" xfId="0" applyNumberFormat="1" applyFont="1" applyFill="1" applyBorder="1" applyAlignment="1">
      <alignment horizontal="center" vertical="center"/>
    </xf>
    <xf numFmtId="174" fontId="49" fillId="30" borderId="42" xfId="0" applyNumberFormat="1" applyFont="1" applyFill="1" applyBorder="1" applyAlignment="1">
      <alignment horizontal="center" vertical="center"/>
    </xf>
    <xf numFmtId="174" fontId="49" fillId="30" borderId="70" xfId="0" applyNumberFormat="1" applyFont="1" applyFill="1" applyBorder="1" applyAlignment="1">
      <alignment horizontal="center" vertical="center"/>
    </xf>
    <xf numFmtId="174" fontId="49" fillId="0" borderId="16" xfId="0" applyNumberFormat="1" applyFont="1" applyBorder="1" applyAlignment="1">
      <alignment horizontal="center" vertical="center"/>
    </xf>
    <xf numFmtId="174" fontId="48" fillId="0" borderId="55" xfId="0" applyNumberFormat="1" applyFont="1" applyFill="1" applyBorder="1" applyAlignment="1">
      <alignment horizontal="left" vertical="center" wrapText="1"/>
    </xf>
    <xf numFmtId="174" fontId="48" fillId="0" borderId="56" xfId="0" applyNumberFormat="1" applyFont="1" applyFill="1" applyBorder="1" applyAlignment="1">
      <alignment horizontal="left" vertical="center" wrapText="1"/>
    </xf>
    <xf numFmtId="174" fontId="48" fillId="0" borderId="57" xfId="0" applyNumberFormat="1" applyFont="1" applyFill="1" applyBorder="1" applyAlignment="1">
      <alignment horizontal="left" vertical="center" wrapText="1"/>
    </xf>
    <xf numFmtId="174" fontId="49" fillId="29" borderId="59" xfId="0" applyNumberFormat="1" applyFont="1" applyFill="1" applyBorder="1" applyAlignment="1">
      <alignment horizontal="center" vertical="center"/>
    </xf>
    <xf numFmtId="174" fontId="49" fillId="29" borderId="60" xfId="0" applyNumberFormat="1" applyFont="1" applyFill="1" applyBorder="1" applyAlignment="1">
      <alignment horizontal="center" vertical="center"/>
    </xf>
    <xf numFmtId="174" fontId="49" fillId="29" borderId="61" xfId="0" applyNumberFormat="1" applyFont="1" applyFill="1" applyBorder="1" applyAlignment="1">
      <alignment horizontal="center" vertical="center"/>
    </xf>
    <xf numFmtId="174" fontId="49" fillId="0" borderId="58" xfId="0" applyNumberFormat="1" applyFont="1" applyBorder="1" applyAlignment="1">
      <alignment horizontal="center" vertical="center"/>
    </xf>
    <xf numFmtId="174" fontId="49" fillId="30" borderId="63" xfId="0" applyNumberFormat="1" applyFont="1" applyFill="1" applyBorder="1" applyAlignment="1">
      <alignment horizontal="center" vertical="center"/>
    </xf>
    <xf numFmtId="174" fontId="49" fillId="30" borderId="9" xfId="0" applyNumberFormat="1" applyFont="1" applyFill="1" applyBorder="1" applyAlignment="1">
      <alignment horizontal="center" vertical="center"/>
    </xf>
    <xf numFmtId="174" fontId="49" fillId="0" borderId="62" xfId="0" applyNumberFormat="1" applyFont="1" applyBorder="1" applyAlignment="1">
      <alignment horizontal="center" vertical="center"/>
    </xf>
    <xf numFmtId="174" fontId="49" fillId="0" borderId="56" xfId="0" applyNumberFormat="1" applyFont="1" applyBorder="1" applyAlignment="1">
      <alignment horizontal="center" vertical="center"/>
    </xf>
    <xf numFmtId="174" fontId="49" fillId="0" borderId="57" xfId="0" applyNumberFormat="1" applyFont="1" applyBorder="1" applyAlignment="1">
      <alignment horizontal="center" vertical="center"/>
    </xf>
    <xf numFmtId="174" fontId="49" fillId="0" borderId="63" xfId="0" applyNumberFormat="1" applyFont="1" applyBorder="1" applyAlignment="1">
      <alignment horizontal="center" vertical="center"/>
    </xf>
    <xf numFmtId="174" fontId="49" fillId="0" borderId="9" xfId="0" applyNumberFormat="1" applyFont="1" applyBorder="1" applyAlignment="1">
      <alignment horizontal="center" vertical="center"/>
    </xf>
    <xf numFmtId="174" fontId="49" fillId="0" borderId="64" xfId="0" applyNumberFormat="1" applyFont="1" applyBorder="1" applyAlignment="1">
      <alignment horizontal="center" vertical="center"/>
    </xf>
    <xf numFmtId="174" fontId="49" fillId="0" borderId="66" xfId="0" applyNumberFormat="1" applyFont="1" applyBorder="1" applyAlignment="1">
      <alignment horizontal="center" vertical="center"/>
    </xf>
    <xf numFmtId="174" fontId="49" fillId="0" borderId="67" xfId="0" applyNumberFormat="1" applyFont="1" applyBorder="1" applyAlignment="1">
      <alignment horizontal="center" vertical="center"/>
    </xf>
    <xf numFmtId="174" fontId="49" fillId="0" borderId="68" xfId="0" applyNumberFormat="1" applyFont="1" applyBorder="1" applyAlignment="1">
      <alignment horizontal="center" vertical="center"/>
    </xf>
    <xf numFmtId="174" fontId="49" fillId="0" borderId="75" xfId="0" applyNumberFormat="1" applyFont="1" applyBorder="1" applyAlignment="1">
      <alignment horizontal="center" vertical="center"/>
    </xf>
    <xf numFmtId="174" fontId="49" fillId="0" borderId="76" xfId="0" applyNumberFormat="1" applyFont="1" applyBorder="1" applyAlignment="1">
      <alignment horizontal="center" vertical="center"/>
    </xf>
    <xf numFmtId="174" fontId="49" fillId="0" borderId="77" xfId="0" applyNumberFormat="1" applyFont="1" applyBorder="1" applyAlignment="1">
      <alignment horizontal="center" vertical="center"/>
    </xf>
    <xf numFmtId="174" fontId="49" fillId="0" borderId="17" xfId="0" applyNumberFormat="1" applyFont="1" applyBorder="1" applyAlignment="1">
      <alignment horizontal="center" vertical="center"/>
    </xf>
    <xf numFmtId="174" fontId="47" fillId="0" borderId="24" xfId="0" applyNumberFormat="1" applyFont="1" applyFill="1" applyBorder="1" applyAlignment="1">
      <alignment horizontal="left" vertical="center" wrapText="1"/>
    </xf>
    <xf numFmtId="174" fontId="49" fillId="0" borderId="74" xfId="0" applyNumberFormat="1" applyFont="1" applyBorder="1" applyAlignment="1">
      <alignment horizontal="center" vertical="center"/>
    </xf>
    <xf numFmtId="174" fontId="49" fillId="0" borderId="39" xfId="0" applyNumberFormat="1" applyFont="1" applyBorder="1" applyAlignment="1">
      <alignment horizontal="center" vertical="center"/>
    </xf>
    <xf numFmtId="174" fontId="49" fillId="0" borderId="24" xfId="0" applyNumberFormat="1" applyFont="1" applyBorder="1" applyAlignment="1">
      <alignment horizontal="center" vertical="center"/>
    </xf>
    <xf numFmtId="174" fontId="49" fillId="29" borderId="74" xfId="0" applyNumberFormat="1" applyFont="1" applyFill="1" applyBorder="1" applyAlignment="1">
      <alignment horizontal="center" vertical="center"/>
    </xf>
    <xf numFmtId="174" fontId="49" fillId="29" borderId="39" xfId="0" applyNumberFormat="1" applyFont="1" applyFill="1" applyBorder="1" applyAlignment="1">
      <alignment horizontal="center" vertical="center"/>
    </xf>
    <xf numFmtId="174" fontId="49" fillId="29" borderId="24" xfId="0" applyNumberFormat="1" applyFont="1" applyFill="1" applyBorder="1" applyAlignment="1">
      <alignment horizontal="center" vertical="center"/>
    </xf>
    <xf numFmtId="174" fontId="47" fillId="0" borderId="79" xfId="0" applyNumberFormat="1" applyFont="1" applyFill="1" applyBorder="1" applyAlignment="1">
      <alignment horizontal="left" vertical="center" wrapText="1"/>
    </xf>
    <xf numFmtId="174" fontId="47" fillId="0" borderId="80" xfId="0" applyNumberFormat="1" applyFont="1" applyFill="1" applyBorder="1" applyAlignment="1">
      <alignment horizontal="left" vertical="center" wrapText="1"/>
    </xf>
    <xf numFmtId="174" fontId="47" fillId="0" borderId="81" xfId="0" applyNumberFormat="1" applyFont="1" applyFill="1" applyBorder="1" applyAlignment="1">
      <alignment horizontal="left" vertical="center" wrapText="1"/>
    </xf>
    <xf numFmtId="174" fontId="49" fillId="0" borderId="82" xfId="0" applyNumberFormat="1" applyFont="1" applyBorder="1" applyAlignment="1">
      <alignment horizontal="center" vertical="center"/>
    </xf>
    <xf numFmtId="174" fontId="49" fillId="0" borderId="80" xfId="0" applyNumberFormat="1" applyFont="1" applyBorder="1" applyAlignment="1">
      <alignment horizontal="center" vertical="center"/>
    </xf>
    <xf numFmtId="174" fontId="49" fillId="0" borderId="81" xfId="0" applyNumberFormat="1" applyFont="1" applyBorder="1" applyAlignment="1">
      <alignment horizontal="center" vertical="center"/>
    </xf>
    <xf numFmtId="174" fontId="49" fillId="0" borderId="18" xfId="0" applyNumberFormat="1" applyFont="1" applyBorder="1" applyAlignment="1">
      <alignment horizontal="center" vertical="center"/>
    </xf>
    <xf numFmtId="174" fontId="49" fillId="0" borderId="83" xfId="0" applyNumberFormat="1" applyFont="1" applyBorder="1" applyAlignment="1">
      <alignment horizontal="center" vertical="center"/>
    </xf>
    <xf numFmtId="174" fontId="49" fillId="0" borderId="0" xfId="0" applyNumberFormat="1" applyFont="1" applyBorder="1" applyAlignment="1">
      <alignment horizontal="center" vertical="center"/>
    </xf>
    <xf numFmtId="174" fontId="49" fillId="0" borderId="84" xfId="0" applyNumberFormat="1" applyFont="1" applyBorder="1" applyAlignment="1">
      <alignment horizontal="center" vertical="center"/>
    </xf>
    <xf numFmtId="174" fontId="49" fillId="0" borderId="85" xfId="0" applyNumberFormat="1" applyFont="1" applyBorder="1" applyAlignment="1">
      <alignment horizontal="center" vertical="center"/>
    </xf>
    <xf numFmtId="174" fontId="49" fillId="0" borderId="86" xfId="0" applyNumberFormat="1" applyFont="1" applyBorder="1" applyAlignment="1">
      <alignment horizontal="center" vertical="center"/>
    </xf>
    <xf numFmtId="174" fontId="51" fillId="30" borderId="90" xfId="0" applyNumberFormat="1" applyFont="1" applyFill="1" applyBorder="1" applyAlignment="1">
      <alignment horizontal="center" vertical="center"/>
    </xf>
    <xf numFmtId="174" fontId="51" fillId="30" borderId="91" xfId="0" applyNumberFormat="1" applyFont="1" applyFill="1" applyBorder="1" applyAlignment="1">
      <alignment horizontal="center" vertical="center"/>
    </xf>
    <xf numFmtId="174" fontId="51" fillId="30" borderId="92" xfId="0" applyNumberFormat="1" applyFont="1" applyFill="1" applyBorder="1" applyAlignment="1">
      <alignment horizontal="center" vertical="center"/>
    </xf>
    <xf numFmtId="174" fontId="49" fillId="0" borderId="58" xfId="0" applyNumberFormat="1" applyFont="1" applyBorder="1" applyAlignment="1">
      <alignment horizontal="right" vertical="center"/>
    </xf>
    <xf numFmtId="174" fontId="49" fillId="0" borderId="63" xfId="0" applyNumberFormat="1" applyFont="1" applyBorder="1" applyAlignment="1">
      <alignment horizontal="right" vertical="center"/>
    </xf>
    <xf numFmtId="174" fontId="49" fillId="0" borderId="9" xfId="0" applyNumberFormat="1" applyFont="1" applyBorder="1" applyAlignment="1">
      <alignment horizontal="right" vertical="center"/>
    </xf>
    <xf numFmtId="174" fontId="49" fillId="0" borderId="66" xfId="0" applyNumberFormat="1" applyFont="1" applyBorder="1" applyAlignment="1">
      <alignment horizontal="right"/>
    </xf>
    <xf numFmtId="174" fontId="49" fillId="0" borderId="67" xfId="0" applyNumberFormat="1" applyFont="1" applyBorder="1" applyAlignment="1">
      <alignment horizontal="right"/>
    </xf>
    <xf numFmtId="174" fontId="49" fillId="0" borderId="68" xfId="0" applyNumberFormat="1" applyFont="1" applyBorder="1" applyAlignment="1">
      <alignment horizontal="right"/>
    </xf>
    <xf numFmtId="174" fontId="49" fillId="0" borderId="62" xfId="0" applyNumberFormat="1" applyFont="1" applyBorder="1" applyAlignment="1">
      <alignment horizontal="right"/>
    </xf>
    <xf numFmtId="174" fontId="49" fillId="0" borderId="56" xfId="0" applyNumberFormat="1" applyFont="1" applyBorder="1" applyAlignment="1">
      <alignment horizontal="right"/>
    </xf>
    <xf numFmtId="174" fontId="49" fillId="0" borderId="57" xfId="0" applyNumberFormat="1" applyFont="1" applyBorder="1" applyAlignment="1">
      <alignment horizontal="right"/>
    </xf>
    <xf numFmtId="174" fontId="51" fillId="30" borderId="62" xfId="0" applyNumberFormat="1" applyFont="1" applyFill="1" applyBorder="1" applyAlignment="1">
      <alignment horizontal="right" vertical="center"/>
    </xf>
    <xf numFmtId="174" fontId="51" fillId="30" borderId="56" xfId="0" applyNumberFormat="1" applyFont="1" applyFill="1" applyBorder="1" applyAlignment="1">
      <alignment horizontal="right" vertical="center"/>
    </xf>
    <xf numFmtId="174" fontId="51" fillId="30" borderId="57" xfId="0" applyNumberFormat="1" applyFont="1" applyFill="1" applyBorder="1" applyAlignment="1">
      <alignment horizontal="right" vertical="center"/>
    </xf>
    <xf numFmtId="174" fontId="49" fillId="0" borderId="53" xfId="0" applyNumberFormat="1" applyFont="1" applyFill="1" applyBorder="1" applyAlignment="1">
      <alignment horizontal="center" vertical="center"/>
    </xf>
    <xf numFmtId="174" fontId="49" fillId="25" borderId="6" xfId="0" applyNumberFormat="1" applyFont="1" applyFill="1" applyBorder="1" applyAlignment="1">
      <alignment horizontal="center" vertical="center" wrapText="1"/>
    </xf>
    <xf numFmtId="174" fontId="49" fillId="25" borderId="7" xfId="0" applyNumberFormat="1" applyFont="1" applyFill="1" applyBorder="1" applyAlignment="1">
      <alignment horizontal="center" vertical="center" wrapText="1"/>
    </xf>
    <xf numFmtId="174" fontId="49" fillId="25" borderId="5" xfId="0" applyNumberFormat="1" applyFont="1" applyFill="1" applyBorder="1" applyAlignment="1">
      <alignment horizontal="center" vertical="center" wrapText="1"/>
    </xf>
    <xf numFmtId="174" fontId="49" fillId="25" borderId="2" xfId="0" applyNumberFormat="1" applyFont="1" applyFill="1" applyBorder="1" applyAlignment="1">
      <alignment horizontal="center" vertical="center" wrapText="1"/>
    </xf>
    <xf numFmtId="174" fontId="49" fillId="25" borderId="3" xfId="0" applyNumberFormat="1" applyFont="1" applyFill="1" applyBorder="1" applyAlignment="1">
      <alignment horizontal="center" vertical="center" wrapText="1"/>
    </xf>
    <xf numFmtId="174" fontId="49" fillId="25" borderId="0" xfId="0" applyNumberFormat="1" applyFont="1" applyFill="1" applyBorder="1" applyAlignment="1">
      <alignment horizontal="center" vertical="center" wrapText="1"/>
    </xf>
    <xf numFmtId="174" fontId="49" fillId="25" borderId="1" xfId="0" applyNumberFormat="1" applyFont="1" applyFill="1" applyBorder="1" applyAlignment="1">
      <alignment horizontal="center" vertical="center" wrapText="1"/>
    </xf>
    <xf numFmtId="174" fontId="49" fillId="25" borderId="9" xfId="0" applyNumberFormat="1" applyFont="1" applyFill="1" applyBorder="1" applyAlignment="1">
      <alignment horizontal="center" vertical="center" wrapText="1"/>
    </xf>
    <xf numFmtId="174" fontId="49" fillId="25" borderId="10" xfId="0" applyNumberFormat="1" applyFont="1" applyFill="1" applyBorder="1" applyAlignment="1">
      <alignment horizontal="center" vertical="center" wrapText="1"/>
    </xf>
    <xf numFmtId="174" fontId="49" fillId="25" borderId="93" xfId="0" applyNumberFormat="1" applyFont="1" applyFill="1" applyBorder="1" applyAlignment="1">
      <alignment horizontal="center" vertical="center" wrapText="1"/>
    </xf>
    <xf numFmtId="174" fontId="49" fillId="25" borderId="94" xfId="0" applyNumberFormat="1" applyFont="1" applyFill="1" applyBorder="1" applyAlignment="1">
      <alignment horizontal="center" vertical="center" wrapText="1"/>
    </xf>
    <xf numFmtId="174" fontId="49" fillId="25" borderId="96" xfId="0" applyNumberFormat="1" applyFont="1" applyFill="1" applyBorder="1" applyAlignment="1">
      <alignment horizontal="center" vertical="center" wrapText="1"/>
    </xf>
    <xf numFmtId="174" fontId="49" fillId="25" borderId="97" xfId="0" applyNumberFormat="1" applyFont="1" applyFill="1" applyBorder="1" applyAlignment="1">
      <alignment horizontal="center" vertical="center" wrapText="1"/>
    </xf>
    <xf numFmtId="174" fontId="49" fillId="25" borderId="11" xfId="0" applyNumberFormat="1" applyFont="1" applyFill="1" applyBorder="1" applyAlignment="1">
      <alignment horizontal="center" vertical="center" wrapText="1"/>
    </xf>
    <xf numFmtId="174" fontId="49" fillId="0" borderId="71" xfId="0" applyNumberFormat="1" applyFont="1" applyFill="1" applyBorder="1" applyAlignment="1">
      <alignment horizontal="center" vertical="center"/>
    </xf>
    <xf numFmtId="174" fontId="49" fillId="0" borderId="42" xfId="0" applyNumberFormat="1" applyFont="1" applyFill="1" applyBorder="1" applyAlignment="1">
      <alignment horizontal="center" vertical="center"/>
    </xf>
    <xf numFmtId="174" fontId="49" fillId="0" borderId="70" xfId="0" applyNumberFormat="1" applyFont="1" applyFill="1" applyBorder="1" applyAlignment="1">
      <alignment horizontal="center" vertical="center"/>
    </xf>
    <xf numFmtId="174" fontId="49" fillId="0" borderId="74" xfId="0" applyNumberFormat="1" applyFont="1" applyFill="1" applyBorder="1" applyAlignment="1">
      <alignment horizontal="center" vertical="center"/>
    </xf>
    <xf numFmtId="174" fontId="49" fillId="0" borderId="39" xfId="0" applyNumberFormat="1" applyFont="1" applyFill="1" applyBorder="1" applyAlignment="1">
      <alignment horizontal="center" vertical="center"/>
    </xf>
    <xf numFmtId="174" fontId="49" fillId="0" borderId="24" xfId="0" applyNumberFormat="1" applyFont="1" applyFill="1" applyBorder="1" applyAlignment="1">
      <alignment horizontal="center" vertical="center"/>
    </xf>
    <xf numFmtId="174" fontId="49" fillId="0" borderId="62" xfId="0" applyNumberFormat="1" applyFont="1" applyFill="1" applyBorder="1" applyAlignment="1">
      <alignment horizontal="center" vertical="center"/>
    </xf>
    <xf numFmtId="174" fontId="49" fillId="0" borderId="56" xfId="0" applyNumberFormat="1" applyFont="1" applyFill="1" applyBorder="1" applyAlignment="1">
      <alignment horizontal="center" vertical="center"/>
    </xf>
    <xf numFmtId="174" fontId="49" fillId="0" borderId="57" xfId="0" applyNumberFormat="1" applyFont="1" applyFill="1" applyBorder="1" applyAlignment="1">
      <alignment horizontal="center" vertical="center"/>
    </xf>
    <xf numFmtId="174" fontId="49" fillId="25" borderId="95" xfId="0" applyNumberFormat="1" applyFont="1" applyFill="1" applyBorder="1" applyAlignment="1">
      <alignment horizontal="center" vertical="center" wrapText="1"/>
    </xf>
    <xf numFmtId="174" fontId="48" fillId="0" borderId="11" xfId="0" applyNumberFormat="1" applyFont="1" applyFill="1" applyBorder="1" applyAlignment="1">
      <alignment horizontal="left" vertical="center" wrapText="1"/>
    </xf>
    <xf numFmtId="174" fontId="48" fillId="0" borderId="9" xfId="0" applyNumberFormat="1" applyFont="1" applyFill="1" applyBorder="1" applyAlignment="1">
      <alignment horizontal="left" vertical="center" wrapText="1"/>
    </xf>
    <xf numFmtId="174" fontId="49" fillId="0" borderId="82" xfId="0" applyNumberFormat="1" applyFont="1" applyFill="1" applyBorder="1" applyAlignment="1">
      <alignment horizontal="center" vertical="center"/>
    </xf>
    <xf numFmtId="174" fontId="49" fillId="0" borderId="80" xfId="0" applyNumberFormat="1" applyFont="1" applyFill="1" applyBorder="1" applyAlignment="1">
      <alignment horizontal="center" vertical="center"/>
    </xf>
    <xf numFmtId="174" fontId="49" fillId="0" borderId="81" xfId="0" applyNumberFormat="1" applyFont="1" applyFill="1" applyBorder="1" applyAlignment="1">
      <alignment horizontal="center" vertical="center"/>
    </xf>
    <xf numFmtId="174" fontId="49" fillId="0" borderId="9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5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akcent 1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Advertencia" xfId="21"/>
    <cellStyle name="Calcular" xfId="22"/>
    <cellStyle name="Cálculo 2" xfId="23"/>
    <cellStyle name="Celda comprob." xfId="24"/>
    <cellStyle name="Celda de comprobación 2" xfId="25"/>
    <cellStyle name="Celda vinculada 2" xfId="26"/>
    <cellStyle name="Comma_RESPALDO BANCO" xfId="134"/>
    <cellStyle name="Correcto" xfId="27"/>
    <cellStyle name="Currency 2" xfId="28"/>
    <cellStyle name="Encabez. 1" xfId="29"/>
    <cellStyle name="Encabez. 2" xfId="30"/>
    <cellStyle name="Encabezado 3" xfId="31"/>
    <cellStyle name="Encabezado 4 2" xfId="32"/>
    <cellStyle name="Énfasis1 2" xfId="33"/>
    <cellStyle name="Énfasis2 2" xfId="34"/>
    <cellStyle name="Énfasis3 2" xfId="35"/>
    <cellStyle name="Énfasis4 2" xfId="36"/>
    <cellStyle name="Énfasis5 2" xfId="37"/>
    <cellStyle name="Énfasis6 2" xfId="38"/>
    <cellStyle name="Entrada 2" xfId="39"/>
    <cellStyle name="Explicación" xfId="40"/>
    <cellStyle name="Hipervínculo 2" xfId="41"/>
    <cellStyle name="Hipervínculo 3" xfId="42"/>
    <cellStyle name="Hipervínculo 4" xfId="43"/>
    <cellStyle name="Incorrecto 2" xfId="44"/>
    <cellStyle name="Millares [0] 2" xfId="45"/>
    <cellStyle name="Millares [0] 3" xfId="46"/>
    <cellStyle name="Millares 10" xfId="47"/>
    <cellStyle name="Millares 2" xfId="48"/>
    <cellStyle name="Millares 2 2" xfId="49"/>
    <cellStyle name="Millares 2 2 2" xfId="50"/>
    <cellStyle name="Millares 2 3" xfId="51"/>
    <cellStyle name="Millares 2 3 2" xfId="52"/>
    <cellStyle name="Millares 2 3 3" xfId="135"/>
    <cellStyle name="Millares 2 4" xfId="53"/>
    <cellStyle name="Millares 2 4 2" xfId="54"/>
    <cellStyle name="Millares 2 5" xfId="55"/>
    <cellStyle name="Millares 2 6" xfId="136"/>
    <cellStyle name="Millares 3" xfId="56"/>
    <cellStyle name="Millares 3 2" xfId="57"/>
    <cellStyle name="Millares 3 3" xfId="58"/>
    <cellStyle name="Millares 3 4" xfId="137"/>
    <cellStyle name="Millares 4" xfId="59"/>
    <cellStyle name="Millares 5" xfId="60"/>
    <cellStyle name="Millares 6" xfId="61"/>
    <cellStyle name="Millares 7" xfId="62"/>
    <cellStyle name="Millares 8" xfId="63"/>
    <cellStyle name="Millares 9" xfId="64"/>
    <cellStyle name="Moneda 2" xfId="65"/>
    <cellStyle name="Moneda 2 2" xfId="66"/>
    <cellStyle name="Moneda 3" xfId="67"/>
    <cellStyle name="Moneda 4" xfId="68"/>
    <cellStyle name="Moneda 5" xfId="138"/>
    <cellStyle name="Neutral 2" xfId="69"/>
    <cellStyle name="Normal" xfId="0" builtinId="0"/>
    <cellStyle name="Normal 10" xfId="70"/>
    <cellStyle name="Normal 11" xfId="71"/>
    <cellStyle name="Normal 12" xfId="72"/>
    <cellStyle name="Normal 13" xfId="73"/>
    <cellStyle name="Normal 14" xfId="74"/>
    <cellStyle name="Normal 15" xfId="75"/>
    <cellStyle name="Normal 16" xfId="76"/>
    <cellStyle name="Normal 17" xfId="139"/>
    <cellStyle name="Normal 17 2" xfId="140"/>
    <cellStyle name="Normal 2" xfId="77"/>
    <cellStyle name="Normal 2 2" xfId="78"/>
    <cellStyle name="Normal 2 2 2" xfId="79"/>
    <cellStyle name="Normal 2 2 2 2" xfId="80"/>
    <cellStyle name="Normal 2 2 2 3" xfId="81"/>
    <cellStyle name="Normal 2 2 3" xfId="82"/>
    <cellStyle name="Normal 2 2 4" xfId="83"/>
    <cellStyle name="Normal 2 2 4 2" xfId="84"/>
    <cellStyle name="Normal 2 3" xfId="85"/>
    <cellStyle name="Normal 2 3 2" xfId="86"/>
    <cellStyle name="Normal 2 3 2 2" xfId="87"/>
    <cellStyle name="Normal 2 3 3" xfId="88"/>
    <cellStyle name="Normal 2 4" xfId="89"/>
    <cellStyle name="Normal 2 4 2" xfId="90"/>
    <cellStyle name="Normal 2 5" xfId="91"/>
    <cellStyle name="Normal 2 5 2" xfId="141"/>
    <cellStyle name="Normal 2 6" xfId="92"/>
    <cellStyle name="Normal 2 7" xfId="93"/>
    <cellStyle name="Normal 2 7 2" xfId="142"/>
    <cellStyle name="Normal 2 7 2 2" xfId="143"/>
    <cellStyle name="Normal 2 8" xfId="94"/>
    <cellStyle name="Normal 2_INFORME RETIROS Y RETIROS PARA REINVERSION J&amp;D AÑO 2013" xfId="144"/>
    <cellStyle name="Normal 3" xfId="95"/>
    <cellStyle name="Normal 3 2" xfId="96"/>
    <cellStyle name="Normal 3 2 2" xfId="97"/>
    <cellStyle name="Normal 3 3" xfId="98"/>
    <cellStyle name="Normal 3 3 2" xfId="99"/>
    <cellStyle name="Normal 3 3 2 2" xfId="100"/>
    <cellStyle name="Normal 3 4" xfId="101"/>
    <cellStyle name="Normal 3 5" xfId="102"/>
    <cellStyle name="Normal 3 6" xfId="145"/>
    <cellStyle name="Normal 4" xfId="103"/>
    <cellStyle name="Normal 4 2" xfId="104"/>
    <cellStyle name="Normal 4 2 2" xfId="146"/>
    <cellStyle name="Normal 5" xfId="105"/>
    <cellStyle name="Normal 5 2" xfId="106"/>
    <cellStyle name="Normal 5 3" xfId="107"/>
    <cellStyle name="Normal 5 4" xfId="147"/>
    <cellStyle name="Normal 6" xfId="108"/>
    <cellStyle name="Normal 6 2" xfId="109"/>
    <cellStyle name="Normal 6 2 2" xfId="110"/>
    <cellStyle name="Normal 7" xfId="111"/>
    <cellStyle name="Normal 7 2" xfId="148"/>
    <cellStyle name="Normal 8" xfId="112"/>
    <cellStyle name="Normal 9" xfId="113"/>
    <cellStyle name="Normal 9 2" xfId="114"/>
    <cellStyle name="Nota" xfId="115"/>
    <cellStyle name="Nota 2" xfId="116"/>
    <cellStyle name="Notas 2" xfId="117"/>
    <cellStyle name="Notas 3" xfId="149"/>
    <cellStyle name="Porcentaje" xfId="1" builtinId="5"/>
    <cellStyle name="Porcentaje 2" xfId="118"/>
    <cellStyle name="Porcentaje 2 2" xfId="119"/>
    <cellStyle name="Porcentaje 2 3" xfId="120"/>
    <cellStyle name="Porcentaje 3" xfId="121"/>
    <cellStyle name="Porcentaje 3 2" xfId="150"/>
    <cellStyle name="Porcentual 2" xfId="122"/>
    <cellStyle name="Porcentual 2 2" xfId="123"/>
    <cellStyle name="Porcentual 2 2 2" xfId="124"/>
    <cellStyle name="Porcentual 2 3" xfId="125"/>
    <cellStyle name="Porcentual 2 3 2" xfId="126"/>
    <cellStyle name="Salida 2" xfId="127"/>
    <cellStyle name="Texto de advertencia 2" xfId="128"/>
    <cellStyle name="Texto explicativo 2" xfId="129"/>
    <cellStyle name="Título 2 2" xfId="130"/>
    <cellStyle name="Título 3 2" xfId="131"/>
    <cellStyle name="Título 4" xfId="132"/>
    <cellStyle name="Total 2" xfId="1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a%20Macarena\Desktop\GRUPO%20TERCEROS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jercicio%207%2014%20A%2019072023%20SEGUNDA%20PARTE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3 at2021"/>
      <sheetName val="R14 at2021"/>
      <sheetName val="RREE  at2021 "/>
      <sheetName val="R10 at2022"/>
      <sheetName val="R14 at2022"/>
      <sheetName val="R13 at2022"/>
      <sheetName val="RREE  at2022 "/>
      <sheetName val="ddjj 1948 at2022 "/>
      <sheetName val="R15 AT2022"/>
      <sheetName val="R16 AT2022"/>
      <sheetName val="retiros  at2022"/>
    </sheetNames>
    <sheetDataSet>
      <sheetData sheetId="0">
        <row r="10">
          <cell r="K10">
            <v>544831021.74799991</v>
          </cell>
        </row>
      </sheetData>
      <sheetData sheetId="1">
        <row r="26">
          <cell r="S26">
            <v>599247748.70300007</v>
          </cell>
        </row>
      </sheetData>
      <sheetData sheetId="2">
        <row r="92">
          <cell r="I92">
            <v>25095269.342883937</v>
          </cell>
          <cell r="J92">
            <v>24814497.399999999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768.23627450980393</v>
          </cell>
          <cell r="R92">
            <v>0</v>
          </cell>
          <cell r="S92">
            <v>0</v>
          </cell>
          <cell r="T92">
            <v>29030263.33554941</v>
          </cell>
          <cell r="U92">
            <v>290426.04029227153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1096256.32373351</v>
          </cell>
          <cell r="AC92">
            <v>0</v>
          </cell>
          <cell r="AD92">
            <v>0</v>
          </cell>
          <cell r="AE92">
            <v>0</v>
          </cell>
          <cell r="AF92">
            <v>17271.112404</v>
          </cell>
          <cell r="AG92">
            <v>8670922.9722439982</v>
          </cell>
          <cell r="AH92">
            <v>0</v>
          </cell>
          <cell r="AI92">
            <v>0</v>
          </cell>
          <cell r="AJ92">
            <v>8944.3648320000011</v>
          </cell>
          <cell r="AK92">
            <v>0</v>
          </cell>
          <cell r="AL92">
            <v>39054379.201916002</v>
          </cell>
        </row>
      </sheetData>
      <sheetData sheetId="3">
        <row r="12">
          <cell r="V12">
            <v>328539</v>
          </cell>
        </row>
      </sheetData>
      <sheetData sheetId="4">
        <row r="9">
          <cell r="S9">
            <v>2852265</v>
          </cell>
        </row>
        <row r="26">
          <cell r="S26">
            <v>599252382.61610103</v>
          </cell>
        </row>
        <row r="27">
          <cell r="S27">
            <v>0</v>
          </cell>
        </row>
      </sheetData>
      <sheetData sheetId="5">
        <row r="13">
          <cell r="U13">
            <v>75447165.595973134</v>
          </cell>
        </row>
      </sheetData>
      <sheetData sheetId="6">
        <row r="58"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819.70810490196084</v>
          </cell>
          <cell r="R58">
            <v>0</v>
          </cell>
          <cell r="S58">
            <v>0</v>
          </cell>
          <cell r="T58">
            <v>30975290.97903122</v>
          </cell>
          <cell r="U58">
            <v>309884.58499185374</v>
          </cell>
        </row>
      </sheetData>
      <sheetData sheetId="7"/>
      <sheetData sheetId="8"/>
      <sheetData sheetId="9"/>
      <sheetData sheetId="10"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I12">
            <v>1.05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J14">
            <v>46935000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J16">
            <v>0</v>
          </cell>
          <cell r="K16">
            <v>5376800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20"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J21">
            <v>46935000</v>
          </cell>
          <cell r="K21">
            <v>5376800</v>
          </cell>
        </row>
        <row r="22">
          <cell r="P22">
            <v>52311800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7"/>
  <sheetViews>
    <sheetView showGridLines="0" topLeftCell="A13" zoomScaleNormal="100" workbookViewId="0">
      <selection activeCell="K5" sqref="K5:O5"/>
    </sheetView>
  </sheetViews>
  <sheetFormatPr baseColWidth="10" defaultColWidth="11.5703125" defaultRowHeight="14.25"/>
  <cols>
    <col min="1" max="1" width="1.85546875" style="92" customWidth="1"/>
    <col min="2" max="2" width="22.28515625" style="92" customWidth="1"/>
    <col min="3" max="4" width="4.5703125" style="92" customWidth="1"/>
    <col min="5" max="5" width="7.140625" style="92" customWidth="1"/>
    <col min="6" max="6" width="7.85546875" style="92" customWidth="1"/>
    <col min="7" max="7" width="4.5703125" style="92" customWidth="1"/>
    <col min="8" max="8" width="8.140625" style="92" customWidth="1"/>
    <col min="9" max="9" width="27.140625" style="92" customWidth="1"/>
    <col min="10" max="10" width="7.140625" style="92" customWidth="1"/>
    <col min="11" max="12" width="8.5703125" style="92" customWidth="1"/>
    <col min="13" max="13" width="4.5703125" style="92" customWidth="1"/>
    <col min="14" max="14" width="7.42578125" style="92" customWidth="1"/>
    <col min="15" max="16" width="4.5703125" style="92" customWidth="1"/>
    <col min="17" max="17" width="7" style="92" customWidth="1"/>
    <col min="18" max="18" width="15.5703125" style="92" bestFit="1" customWidth="1"/>
    <col min="19" max="19" width="30.42578125" style="92" customWidth="1"/>
    <col min="20" max="20" width="7.140625" style="92" customWidth="1"/>
    <col min="21" max="21" width="6.5703125" style="92" customWidth="1"/>
    <col min="22" max="22" width="4.5703125" style="92" customWidth="1"/>
    <col min="23" max="23" width="7.85546875" style="92" customWidth="1"/>
    <col min="24" max="24" width="8.140625" style="92" customWidth="1"/>
    <col min="25" max="28" width="4.5703125" style="92" customWidth="1"/>
    <col min="29" max="29" width="11.5703125" style="92"/>
    <col min="30" max="30" width="8.42578125" style="92" customWidth="1"/>
    <col min="31" max="31" width="5.42578125" style="92" customWidth="1"/>
    <col min="32" max="33" width="5.140625" style="92" customWidth="1"/>
    <col min="34" max="34" width="6.42578125" style="92" customWidth="1"/>
    <col min="35" max="35" width="11.5703125" style="92"/>
    <col min="36" max="36" width="8.42578125" style="92" customWidth="1"/>
    <col min="37" max="37" width="3.140625" style="92" customWidth="1"/>
    <col min="38" max="38" width="5.140625" style="92" customWidth="1"/>
    <col min="39" max="39" width="7.42578125" style="92" customWidth="1"/>
    <col min="40" max="40" width="4.5703125" style="92" customWidth="1"/>
    <col min="41" max="256" width="11.5703125" style="92"/>
    <col min="257" max="257" width="1.85546875" style="92" customWidth="1"/>
    <col min="258" max="258" width="22.28515625" style="92" customWidth="1"/>
    <col min="259" max="260" width="4.5703125" style="92" customWidth="1"/>
    <col min="261" max="261" width="7.140625" style="92" customWidth="1"/>
    <col min="262" max="262" width="7.85546875" style="92" customWidth="1"/>
    <col min="263" max="263" width="4.5703125" style="92" customWidth="1"/>
    <col min="264" max="264" width="8.140625" style="92" customWidth="1"/>
    <col min="265" max="265" width="27.140625" style="92" customWidth="1"/>
    <col min="266" max="266" width="7.140625" style="92" customWidth="1"/>
    <col min="267" max="268" width="8.5703125" style="92" customWidth="1"/>
    <col min="269" max="269" width="4.5703125" style="92" customWidth="1"/>
    <col min="270" max="270" width="7.42578125" style="92" customWidth="1"/>
    <col min="271" max="272" width="4.5703125" style="92" customWidth="1"/>
    <col min="273" max="273" width="7" style="92" customWidth="1"/>
    <col min="274" max="274" width="8.140625" style="92" customWidth="1"/>
    <col min="275" max="275" width="8" style="92" customWidth="1"/>
    <col min="276" max="276" width="7.140625" style="92" customWidth="1"/>
    <col min="277" max="277" width="6.5703125" style="92" customWidth="1"/>
    <col min="278" max="278" width="4.5703125" style="92" customWidth="1"/>
    <col min="279" max="279" width="7.85546875" style="92" customWidth="1"/>
    <col min="280" max="280" width="8.140625" style="92" customWidth="1"/>
    <col min="281" max="284" width="4.5703125" style="92" customWidth="1"/>
    <col min="285" max="285" width="11.5703125" style="92"/>
    <col min="286" max="286" width="8.42578125" style="92" customWidth="1"/>
    <col min="287" max="287" width="5.42578125" style="92" customWidth="1"/>
    <col min="288" max="289" width="5.140625" style="92" customWidth="1"/>
    <col min="290" max="290" width="6.42578125" style="92" customWidth="1"/>
    <col min="291" max="291" width="11.5703125" style="92"/>
    <col min="292" max="292" width="8.42578125" style="92" customWidth="1"/>
    <col min="293" max="293" width="3.140625" style="92" customWidth="1"/>
    <col min="294" max="294" width="5.140625" style="92" customWidth="1"/>
    <col min="295" max="295" width="7.42578125" style="92" customWidth="1"/>
    <col min="296" max="296" width="4.5703125" style="92" customWidth="1"/>
    <col min="297" max="512" width="11.5703125" style="92"/>
    <col min="513" max="513" width="1.85546875" style="92" customWidth="1"/>
    <col min="514" max="514" width="22.28515625" style="92" customWidth="1"/>
    <col min="515" max="516" width="4.5703125" style="92" customWidth="1"/>
    <col min="517" max="517" width="7.140625" style="92" customWidth="1"/>
    <col min="518" max="518" width="7.85546875" style="92" customWidth="1"/>
    <col min="519" max="519" width="4.5703125" style="92" customWidth="1"/>
    <col min="520" max="520" width="8.140625" style="92" customWidth="1"/>
    <col min="521" max="521" width="27.140625" style="92" customWidth="1"/>
    <col min="522" max="522" width="7.140625" style="92" customWidth="1"/>
    <col min="523" max="524" width="8.5703125" style="92" customWidth="1"/>
    <col min="525" max="525" width="4.5703125" style="92" customWidth="1"/>
    <col min="526" max="526" width="7.42578125" style="92" customWidth="1"/>
    <col min="527" max="528" width="4.5703125" style="92" customWidth="1"/>
    <col min="529" max="529" width="7" style="92" customWidth="1"/>
    <col min="530" max="530" width="8.140625" style="92" customWidth="1"/>
    <col min="531" max="531" width="8" style="92" customWidth="1"/>
    <col min="532" max="532" width="7.140625" style="92" customWidth="1"/>
    <col min="533" max="533" width="6.5703125" style="92" customWidth="1"/>
    <col min="534" max="534" width="4.5703125" style="92" customWidth="1"/>
    <col min="535" max="535" width="7.85546875" style="92" customWidth="1"/>
    <col min="536" max="536" width="8.140625" style="92" customWidth="1"/>
    <col min="537" max="540" width="4.5703125" style="92" customWidth="1"/>
    <col min="541" max="541" width="11.5703125" style="92"/>
    <col min="542" max="542" width="8.42578125" style="92" customWidth="1"/>
    <col min="543" max="543" width="5.42578125" style="92" customWidth="1"/>
    <col min="544" max="545" width="5.140625" style="92" customWidth="1"/>
    <col min="546" max="546" width="6.42578125" style="92" customWidth="1"/>
    <col min="547" max="547" width="11.5703125" style="92"/>
    <col min="548" max="548" width="8.42578125" style="92" customWidth="1"/>
    <col min="549" max="549" width="3.140625" style="92" customWidth="1"/>
    <col min="550" max="550" width="5.140625" style="92" customWidth="1"/>
    <col min="551" max="551" width="7.42578125" style="92" customWidth="1"/>
    <col min="552" max="552" width="4.5703125" style="92" customWidth="1"/>
    <col min="553" max="768" width="11.5703125" style="92"/>
    <col min="769" max="769" width="1.85546875" style="92" customWidth="1"/>
    <col min="770" max="770" width="22.28515625" style="92" customWidth="1"/>
    <col min="771" max="772" width="4.5703125" style="92" customWidth="1"/>
    <col min="773" max="773" width="7.140625" style="92" customWidth="1"/>
    <col min="774" max="774" width="7.85546875" style="92" customWidth="1"/>
    <col min="775" max="775" width="4.5703125" style="92" customWidth="1"/>
    <col min="776" max="776" width="8.140625" style="92" customWidth="1"/>
    <col min="777" max="777" width="27.140625" style="92" customWidth="1"/>
    <col min="778" max="778" width="7.140625" style="92" customWidth="1"/>
    <col min="779" max="780" width="8.5703125" style="92" customWidth="1"/>
    <col min="781" max="781" width="4.5703125" style="92" customWidth="1"/>
    <col min="782" max="782" width="7.42578125" style="92" customWidth="1"/>
    <col min="783" max="784" width="4.5703125" style="92" customWidth="1"/>
    <col min="785" max="785" width="7" style="92" customWidth="1"/>
    <col min="786" max="786" width="8.140625" style="92" customWidth="1"/>
    <col min="787" max="787" width="8" style="92" customWidth="1"/>
    <col min="788" max="788" width="7.140625" style="92" customWidth="1"/>
    <col min="789" max="789" width="6.5703125" style="92" customWidth="1"/>
    <col min="790" max="790" width="4.5703125" style="92" customWidth="1"/>
    <col min="791" max="791" width="7.85546875" style="92" customWidth="1"/>
    <col min="792" max="792" width="8.140625" style="92" customWidth="1"/>
    <col min="793" max="796" width="4.5703125" style="92" customWidth="1"/>
    <col min="797" max="797" width="11.5703125" style="92"/>
    <col min="798" max="798" width="8.42578125" style="92" customWidth="1"/>
    <col min="799" max="799" width="5.42578125" style="92" customWidth="1"/>
    <col min="800" max="801" width="5.140625" style="92" customWidth="1"/>
    <col min="802" max="802" width="6.42578125" style="92" customWidth="1"/>
    <col min="803" max="803" width="11.5703125" style="92"/>
    <col min="804" max="804" width="8.42578125" style="92" customWidth="1"/>
    <col min="805" max="805" width="3.140625" style="92" customWidth="1"/>
    <col min="806" max="806" width="5.140625" style="92" customWidth="1"/>
    <col min="807" max="807" width="7.42578125" style="92" customWidth="1"/>
    <col min="808" max="808" width="4.5703125" style="92" customWidth="1"/>
    <col min="809" max="1024" width="11.5703125" style="92"/>
    <col min="1025" max="1025" width="1.85546875" style="92" customWidth="1"/>
    <col min="1026" max="1026" width="22.28515625" style="92" customWidth="1"/>
    <col min="1027" max="1028" width="4.5703125" style="92" customWidth="1"/>
    <col min="1029" max="1029" width="7.140625" style="92" customWidth="1"/>
    <col min="1030" max="1030" width="7.85546875" style="92" customWidth="1"/>
    <col min="1031" max="1031" width="4.5703125" style="92" customWidth="1"/>
    <col min="1032" max="1032" width="8.140625" style="92" customWidth="1"/>
    <col min="1033" max="1033" width="27.140625" style="92" customWidth="1"/>
    <col min="1034" max="1034" width="7.140625" style="92" customWidth="1"/>
    <col min="1035" max="1036" width="8.5703125" style="92" customWidth="1"/>
    <col min="1037" max="1037" width="4.5703125" style="92" customWidth="1"/>
    <col min="1038" max="1038" width="7.42578125" style="92" customWidth="1"/>
    <col min="1039" max="1040" width="4.5703125" style="92" customWidth="1"/>
    <col min="1041" max="1041" width="7" style="92" customWidth="1"/>
    <col min="1042" max="1042" width="8.140625" style="92" customWidth="1"/>
    <col min="1043" max="1043" width="8" style="92" customWidth="1"/>
    <col min="1044" max="1044" width="7.140625" style="92" customWidth="1"/>
    <col min="1045" max="1045" width="6.5703125" style="92" customWidth="1"/>
    <col min="1046" max="1046" width="4.5703125" style="92" customWidth="1"/>
    <col min="1047" max="1047" width="7.85546875" style="92" customWidth="1"/>
    <col min="1048" max="1048" width="8.140625" style="92" customWidth="1"/>
    <col min="1049" max="1052" width="4.5703125" style="92" customWidth="1"/>
    <col min="1053" max="1053" width="11.5703125" style="92"/>
    <col min="1054" max="1054" width="8.42578125" style="92" customWidth="1"/>
    <col min="1055" max="1055" width="5.42578125" style="92" customWidth="1"/>
    <col min="1056" max="1057" width="5.140625" style="92" customWidth="1"/>
    <col min="1058" max="1058" width="6.42578125" style="92" customWidth="1"/>
    <col min="1059" max="1059" width="11.5703125" style="92"/>
    <col min="1060" max="1060" width="8.42578125" style="92" customWidth="1"/>
    <col min="1061" max="1061" width="3.140625" style="92" customWidth="1"/>
    <col min="1062" max="1062" width="5.140625" style="92" customWidth="1"/>
    <col min="1063" max="1063" width="7.42578125" style="92" customWidth="1"/>
    <col min="1064" max="1064" width="4.5703125" style="92" customWidth="1"/>
    <col min="1065" max="1280" width="11.5703125" style="92"/>
    <col min="1281" max="1281" width="1.85546875" style="92" customWidth="1"/>
    <col min="1282" max="1282" width="22.28515625" style="92" customWidth="1"/>
    <col min="1283" max="1284" width="4.5703125" style="92" customWidth="1"/>
    <col min="1285" max="1285" width="7.140625" style="92" customWidth="1"/>
    <col min="1286" max="1286" width="7.85546875" style="92" customWidth="1"/>
    <col min="1287" max="1287" width="4.5703125" style="92" customWidth="1"/>
    <col min="1288" max="1288" width="8.140625" style="92" customWidth="1"/>
    <col min="1289" max="1289" width="27.140625" style="92" customWidth="1"/>
    <col min="1290" max="1290" width="7.140625" style="92" customWidth="1"/>
    <col min="1291" max="1292" width="8.5703125" style="92" customWidth="1"/>
    <col min="1293" max="1293" width="4.5703125" style="92" customWidth="1"/>
    <col min="1294" max="1294" width="7.42578125" style="92" customWidth="1"/>
    <col min="1295" max="1296" width="4.5703125" style="92" customWidth="1"/>
    <col min="1297" max="1297" width="7" style="92" customWidth="1"/>
    <col min="1298" max="1298" width="8.140625" style="92" customWidth="1"/>
    <col min="1299" max="1299" width="8" style="92" customWidth="1"/>
    <col min="1300" max="1300" width="7.140625" style="92" customWidth="1"/>
    <col min="1301" max="1301" width="6.5703125" style="92" customWidth="1"/>
    <col min="1302" max="1302" width="4.5703125" style="92" customWidth="1"/>
    <col min="1303" max="1303" width="7.85546875" style="92" customWidth="1"/>
    <col min="1304" max="1304" width="8.140625" style="92" customWidth="1"/>
    <col min="1305" max="1308" width="4.5703125" style="92" customWidth="1"/>
    <col min="1309" max="1309" width="11.5703125" style="92"/>
    <col min="1310" max="1310" width="8.42578125" style="92" customWidth="1"/>
    <col min="1311" max="1311" width="5.42578125" style="92" customWidth="1"/>
    <col min="1312" max="1313" width="5.140625" style="92" customWidth="1"/>
    <col min="1314" max="1314" width="6.42578125" style="92" customWidth="1"/>
    <col min="1315" max="1315" width="11.5703125" style="92"/>
    <col min="1316" max="1316" width="8.42578125" style="92" customWidth="1"/>
    <col min="1317" max="1317" width="3.140625" style="92" customWidth="1"/>
    <col min="1318" max="1318" width="5.140625" style="92" customWidth="1"/>
    <col min="1319" max="1319" width="7.42578125" style="92" customWidth="1"/>
    <col min="1320" max="1320" width="4.5703125" style="92" customWidth="1"/>
    <col min="1321" max="1536" width="11.5703125" style="92"/>
    <col min="1537" max="1537" width="1.85546875" style="92" customWidth="1"/>
    <col min="1538" max="1538" width="22.28515625" style="92" customWidth="1"/>
    <col min="1539" max="1540" width="4.5703125" style="92" customWidth="1"/>
    <col min="1541" max="1541" width="7.140625" style="92" customWidth="1"/>
    <col min="1542" max="1542" width="7.85546875" style="92" customWidth="1"/>
    <col min="1543" max="1543" width="4.5703125" style="92" customWidth="1"/>
    <col min="1544" max="1544" width="8.140625" style="92" customWidth="1"/>
    <col min="1545" max="1545" width="27.140625" style="92" customWidth="1"/>
    <col min="1546" max="1546" width="7.140625" style="92" customWidth="1"/>
    <col min="1547" max="1548" width="8.5703125" style="92" customWidth="1"/>
    <col min="1549" max="1549" width="4.5703125" style="92" customWidth="1"/>
    <col min="1550" max="1550" width="7.42578125" style="92" customWidth="1"/>
    <col min="1551" max="1552" width="4.5703125" style="92" customWidth="1"/>
    <col min="1553" max="1553" width="7" style="92" customWidth="1"/>
    <col min="1554" max="1554" width="8.140625" style="92" customWidth="1"/>
    <col min="1555" max="1555" width="8" style="92" customWidth="1"/>
    <col min="1556" max="1556" width="7.140625" style="92" customWidth="1"/>
    <col min="1557" max="1557" width="6.5703125" style="92" customWidth="1"/>
    <col min="1558" max="1558" width="4.5703125" style="92" customWidth="1"/>
    <col min="1559" max="1559" width="7.85546875" style="92" customWidth="1"/>
    <col min="1560" max="1560" width="8.140625" style="92" customWidth="1"/>
    <col min="1561" max="1564" width="4.5703125" style="92" customWidth="1"/>
    <col min="1565" max="1565" width="11.5703125" style="92"/>
    <col min="1566" max="1566" width="8.42578125" style="92" customWidth="1"/>
    <col min="1567" max="1567" width="5.42578125" style="92" customWidth="1"/>
    <col min="1568" max="1569" width="5.140625" style="92" customWidth="1"/>
    <col min="1570" max="1570" width="6.42578125" style="92" customWidth="1"/>
    <col min="1571" max="1571" width="11.5703125" style="92"/>
    <col min="1572" max="1572" width="8.42578125" style="92" customWidth="1"/>
    <col min="1573" max="1573" width="3.140625" style="92" customWidth="1"/>
    <col min="1574" max="1574" width="5.140625" style="92" customWidth="1"/>
    <col min="1575" max="1575" width="7.42578125" style="92" customWidth="1"/>
    <col min="1576" max="1576" width="4.5703125" style="92" customWidth="1"/>
    <col min="1577" max="1792" width="11.5703125" style="92"/>
    <col min="1793" max="1793" width="1.85546875" style="92" customWidth="1"/>
    <col min="1794" max="1794" width="22.28515625" style="92" customWidth="1"/>
    <col min="1795" max="1796" width="4.5703125" style="92" customWidth="1"/>
    <col min="1797" max="1797" width="7.140625" style="92" customWidth="1"/>
    <col min="1798" max="1798" width="7.85546875" style="92" customWidth="1"/>
    <col min="1799" max="1799" width="4.5703125" style="92" customWidth="1"/>
    <col min="1800" max="1800" width="8.140625" style="92" customWidth="1"/>
    <col min="1801" max="1801" width="27.140625" style="92" customWidth="1"/>
    <col min="1802" max="1802" width="7.140625" style="92" customWidth="1"/>
    <col min="1803" max="1804" width="8.5703125" style="92" customWidth="1"/>
    <col min="1805" max="1805" width="4.5703125" style="92" customWidth="1"/>
    <col min="1806" max="1806" width="7.42578125" style="92" customWidth="1"/>
    <col min="1807" max="1808" width="4.5703125" style="92" customWidth="1"/>
    <col min="1809" max="1809" width="7" style="92" customWidth="1"/>
    <col min="1810" max="1810" width="8.140625" style="92" customWidth="1"/>
    <col min="1811" max="1811" width="8" style="92" customWidth="1"/>
    <col min="1812" max="1812" width="7.140625" style="92" customWidth="1"/>
    <col min="1813" max="1813" width="6.5703125" style="92" customWidth="1"/>
    <col min="1814" max="1814" width="4.5703125" style="92" customWidth="1"/>
    <col min="1815" max="1815" width="7.85546875" style="92" customWidth="1"/>
    <col min="1816" max="1816" width="8.140625" style="92" customWidth="1"/>
    <col min="1817" max="1820" width="4.5703125" style="92" customWidth="1"/>
    <col min="1821" max="1821" width="11.5703125" style="92"/>
    <col min="1822" max="1822" width="8.42578125" style="92" customWidth="1"/>
    <col min="1823" max="1823" width="5.42578125" style="92" customWidth="1"/>
    <col min="1824" max="1825" width="5.140625" style="92" customWidth="1"/>
    <col min="1826" max="1826" width="6.42578125" style="92" customWidth="1"/>
    <col min="1827" max="1827" width="11.5703125" style="92"/>
    <col min="1828" max="1828" width="8.42578125" style="92" customWidth="1"/>
    <col min="1829" max="1829" width="3.140625" style="92" customWidth="1"/>
    <col min="1830" max="1830" width="5.140625" style="92" customWidth="1"/>
    <col min="1831" max="1831" width="7.42578125" style="92" customWidth="1"/>
    <col min="1832" max="1832" width="4.5703125" style="92" customWidth="1"/>
    <col min="1833" max="2048" width="11.5703125" style="92"/>
    <col min="2049" max="2049" width="1.85546875" style="92" customWidth="1"/>
    <col min="2050" max="2050" width="22.28515625" style="92" customWidth="1"/>
    <col min="2051" max="2052" width="4.5703125" style="92" customWidth="1"/>
    <col min="2053" max="2053" width="7.140625" style="92" customWidth="1"/>
    <col min="2054" max="2054" width="7.85546875" style="92" customWidth="1"/>
    <col min="2055" max="2055" width="4.5703125" style="92" customWidth="1"/>
    <col min="2056" max="2056" width="8.140625" style="92" customWidth="1"/>
    <col min="2057" max="2057" width="27.140625" style="92" customWidth="1"/>
    <col min="2058" max="2058" width="7.140625" style="92" customWidth="1"/>
    <col min="2059" max="2060" width="8.5703125" style="92" customWidth="1"/>
    <col min="2061" max="2061" width="4.5703125" style="92" customWidth="1"/>
    <col min="2062" max="2062" width="7.42578125" style="92" customWidth="1"/>
    <col min="2063" max="2064" width="4.5703125" style="92" customWidth="1"/>
    <col min="2065" max="2065" width="7" style="92" customWidth="1"/>
    <col min="2066" max="2066" width="8.140625" style="92" customWidth="1"/>
    <col min="2067" max="2067" width="8" style="92" customWidth="1"/>
    <col min="2068" max="2068" width="7.140625" style="92" customWidth="1"/>
    <col min="2069" max="2069" width="6.5703125" style="92" customWidth="1"/>
    <col min="2070" max="2070" width="4.5703125" style="92" customWidth="1"/>
    <col min="2071" max="2071" width="7.85546875" style="92" customWidth="1"/>
    <col min="2072" max="2072" width="8.140625" style="92" customWidth="1"/>
    <col min="2073" max="2076" width="4.5703125" style="92" customWidth="1"/>
    <col min="2077" max="2077" width="11.5703125" style="92"/>
    <col min="2078" max="2078" width="8.42578125" style="92" customWidth="1"/>
    <col min="2079" max="2079" width="5.42578125" style="92" customWidth="1"/>
    <col min="2080" max="2081" width="5.140625" style="92" customWidth="1"/>
    <col min="2082" max="2082" width="6.42578125" style="92" customWidth="1"/>
    <col min="2083" max="2083" width="11.5703125" style="92"/>
    <col min="2084" max="2084" width="8.42578125" style="92" customWidth="1"/>
    <col min="2085" max="2085" width="3.140625" style="92" customWidth="1"/>
    <col min="2086" max="2086" width="5.140625" style="92" customWidth="1"/>
    <col min="2087" max="2087" width="7.42578125" style="92" customWidth="1"/>
    <col min="2088" max="2088" width="4.5703125" style="92" customWidth="1"/>
    <col min="2089" max="2304" width="11.5703125" style="92"/>
    <col min="2305" max="2305" width="1.85546875" style="92" customWidth="1"/>
    <col min="2306" max="2306" width="22.28515625" style="92" customWidth="1"/>
    <col min="2307" max="2308" width="4.5703125" style="92" customWidth="1"/>
    <col min="2309" max="2309" width="7.140625" style="92" customWidth="1"/>
    <col min="2310" max="2310" width="7.85546875" style="92" customWidth="1"/>
    <col min="2311" max="2311" width="4.5703125" style="92" customWidth="1"/>
    <col min="2312" max="2312" width="8.140625" style="92" customWidth="1"/>
    <col min="2313" max="2313" width="27.140625" style="92" customWidth="1"/>
    <col min="2314" max="2314" width="7.140625" style="92" customWidth="1"/>
    <col min="2315" max="2316" width="8.5703125" style="92" customWidth="1"/>
    <col min="2317" max="2317" width="4.5703125" style="92" customWidth="1"/>
    <col min="2318" max="2318" width="7.42578125" style="92" customWidth="1"/>
    <col min="2319" max="2320" width="4.5703125" style="92" customWidth="1"/>
    <col min="2321" max="2321" width="7" style="92" customWidth="1"/>
    <col min="2322" max="2322" width="8.140625" style="92" customWidth="1"/>
    <col min="2323" max="2323" width="8" style="92" customWidth="1"/>
    <col min="2324" max="2324" width="7.140625" style="92" customWidth="1"/>
    <col min="2325" max="2325" width="6.5703125" style="92" customWidth="1"/>
    <col min="2326" max="2326" width="4.5703125" style="92" customWidth="1"/>
    <col min="2327" max="2327" width="7.85546875" style="92" customWidth="1"/>
    <col min="2328" max="2328" width="8.140625" style="92" customWidth="1"/>
    <col min="2329" max="2332" width="4.5703125" style="92" customWidth="1"/>
    <col min="2333" max="2333" width="11.5703125" style="92"/>
    <col min="2334" max="2334" width="8.42578125" style="92" customWidth="1"/>
    <col min="2335" max="2335" width="5.42578125" style="92" customWidth="1"/>
    <col min="2336" max="2337" width="5.140625" style="92" customWidth="1"/>
    <col min="2338" max="2338" width="6.42578125" style="92" customWidth="1"/>
    <col min="2339" max="2339" width="11.5703125" style="92"/>
    <col min="2340" max="2340" width="8.42578125" style="92" customWidth="1"/>
    <col min="2341" max="2341" width="3.140625" style="92" customWidth="1"/>
    <col min="2342" max="2342" width="5.140625" style="92" customWidth="1"/>
    <col min="2343" max="2343" width="7.42578125" style="92" customWidth="1"/>
    <col min="2344" max="2344" width="4.5703125" style="92" customWidth="1"/>
    <col min="2345" max="2560" width="11.5703125" style="92"/>
    <col min="2561" max="2561" width="1.85546875" style="92" customWidth="1"/>
    <col min="2562" max="2562" width="22.28515625" style="92" customWidth="1"/>
    <col min="2563" max="2564" width="4.5703125" style="92" customWidth="1"/>
    <col min="2565" max="2565" width="7.140625" style="92" customWidth="1"/>
    <col min="2566" max="2566" width="7.85546875" style="92" customWidth="1"/>
    <col min="2567" max="2567" width="4.5703125" style="92" customWidth="1"/>
    <col min="2568" max="2568" width="8.140625" style="92" customWidth="1"/>
    <col min="2569" max="2569" width="27.140625" style="92" customWidth="1"/>
    <col min="2570" max="2570" width="7.140625" style="92" customWidth="1"/>
    <col min="2571" max="2572" width="8.5703125" style="92" customWidth="1"/>
    <col min="2573" max="2573" width="4.5703125" style="92" customWidth="1"/>
    <col min="2574" max="2574" width="7.42578125" style="92" customWidth="1"/>
    <col min="2575" max="2576" width="4.5703125" style="92" customWidth="1"/>
    <col min="2577" max="2577" width="7" style="92" customWidth="1"/>
    <col min="2578" max="2578" width="8.140625" style="92" customWidth="1"/>
    <col min="2579" max="2579" width="8" style="92" customWidth="1"/>
    <col min="2580" max="2580" width="7.140625" style="92" customWidth="1"/>
    <col min="2581" max="2581" width="6.5703125" style="92" customWidth="1"/>
    <col min="2582" max="2582" width="4.5703125" style="92" customWidth="1"/>
    <col min="2583" max="2583" width="7.85546875" style="92" customWidth="1"/>
    <col min="2584" max="2584" width="8.140625" style="92" customWidth="1"/>
    <col min="2585" max="2588" width="4.5703125" style="92" customWidth="1"/>
    <col min="2589" max="2589" width="11.5703125" style="92"/>
    <col min="2590" max="2590" width="8.42578125" style="92" customWidth="1"/>
    <col min="2591" max="2591" width="5.42578125" style="92" customWidth="1"/>
    <col min="2592" max="2593" width="5.140625" style="92" customWidth="1"/>
    <col min="2594" max="2594" width="6.42578125" style="92" customWidth="1"/>
    <col min="2595" max="2595" width="11.5703125" style="92"/>
    <col min="2596" max="2596" width="8.42578125" style="92" customWidth="1"/>
    <col min="2597" max="2597" width="3.140625" style="92" customWidth="1"/>
    <col min="2598" max="2598" width="5.140625" style="92" customWidth="1"/>
    <col min="2599" max="2599" width="7.42578125" style="92" customWidth="1"/>
    <col min="2600" max="2600" width="4.5703125" style="92" customWidth="1"/>
    <col min="2601" max="2816" width="11.5703125" style="92"/>
    <col min="2817" max="2817" width="1.85546875" style="92" customWidth="1"/>
    <col min="2818" max="2818" width="22.28515625" style="92" customWidth="1"/>
    <col min="2819" max="2820" width="4.5703125" style="92" customWidth="1"/>
    <col min="2821" max="2821" width="7.140625" style="92" customWidth="1"/>
    <col min="2822" max="2822" width="7.85546875" style="92" customWidth="1"/>
    <col min="2823" max="2823" width="4.5703125" style="92" customWidth="1"/>
    <col min="2824" max="2824" width="8.140625" style="92" customWidth="1"/>
    <col min="2825" max="2825" width="27.140625" style="92" customWidth="1"/>
    <col min="2826" max="2826" width="7.140625" style="92" customWidth="1"/>
    <col min="2827" max="2828" width="8.5703125" style="92" customWidth="1"/>
    <col min="2829" max="2829" width="4.5703125" style="92" customWidth="1"/>
    <col min="2830" max="2830" width="7.42578125" style="92" customWidth="1"/>
    <col min="2831" max="2832" width="4.5703125" style="92" customWidth="1"/>
    <col min="2833" max="2833" width="7" style="92" customWidth="1"/>
    <col min="2834" max="2834" width="8.140625" style="92" customWidth="1"/>
    <col min="2835" max="2835" width="8" style="92" customWidth="1"/>
    <col min="2836" max="2836" width="7.140625" style="92" customWidth="1"/>
    <col min="2837" max="2837" width="6.5703125" style="92" customWidth="1"/>
    <col min="2838" max="2838" width="4.5703125" style="92" customWidth="1"/>
    <col min="2839" max="2839" width="7.85546875" style="92" customWidth="1"/>
    <col min="2840" max="2840" width="8.140625" style="92" customWidth="1"/>
    <col min="2841" max="2844" width="4.5703125" style="92" customWidth="1"/>
    <col min="2845" max="2845" width="11.5703125" style="92"/>
    <col min="2846" max="2846" width="8.42578125" style="92" customWidth="1"/>
    <col min="2847" max="2847" width="5.42578125" style="92" customWidth="1"/>
    <col min="2848" max="2849" width="5.140625" style="92" customWidth="1"/>
    <col min="2850" max="2850" width="6.42578125" style="92" customWidth="1"/>
    <col min="2851" max="2851" width="11.5703125" style="92"/>
    <col min="2852" max="2852" width="8.42578125" style="92" customWidth="1"/>
    <col min="2853" max="2853" width="3.140625" style="92" customWidth="1"/>
    <col min="2854" max="2854" width="5.140625" style="92" customWidth="1"/>
    <col min="2855" max="2855" width="7.42578125" style="92" customWidth="1"/>
    <col min="2856" max="2856" width="4.5703125" style="92" customWidth="1"/>
    <col min="2857" max="3072" width="11.5703125" style="92"/>
    <col min="3073" max="3073" width="1.85546875" style="92" customWidth="1"/>
    <col min="3074" max="3074" width="22.28515625" style="92" customWidth="1"/>
    <col min="3075" max="3076" width="4.5703125" style="92" customWidth="1"/>
    <col min="3077" max="3077" width="7.140625" style="92" customWidth="1"/>
    <col min="3078" max="3078" width="7.85546875" style="92" customWidth="1"/>
    <col min="3079" max="3079" width="4.5703125" style="92" customWidth="1"/>
    <col min="3080" max="3080" width="8.140625" style="92" customWidth="1"/>
    <col min="3081" max="3081" width="27.140625" style="92" customWidth="1"/>
    <col min="3082" max="3082" width="7.140625" style="92" customWidth="1"/>
    <col min="3083" max="3084" width="8.5703125" style="92" customWidth="1"/>
    <col min="3085" max="3085" width="4.5703125" style="92" customWidth="1"/>
    <col min="3086" max="3086" width="7.42578125" style="92" customWidth="1"/>
    <col min="3087" max="3088" width="4.5703125" style="92" customWidth="1"/>
    <col min="3089" max="3089" width="7" style="92" customWidth="1"/>
    <col min="3090" max="3090" width="8.140625" style="92" customWidth="1"/>
    <col min="3091" max="3091" width="8" style="92" customWidth="1"/>
    <col min="3092" max="3092" width="7.140625" style="92" customWidth="1"/>
    <col min="3093" max="3093" width="6.5703125" style="92" customWidth="1"/>
    <col min="3094" max="3094" width="4.5703125" style="92" customWidth="1"/>
    <col min="3095" max="3095" width="7.85546875" style="92" customWidth="1"/>
    <col min="3096" max="3096" width="8.140625" style="92" customWidth="1"/>
    <col min="3097" max="3100" width="4.5703125" style="92" customWidth="1"/>
    <col min="3101" max="3101" width="11.5703125" style="92"/>
    <col min="3102" max="3102" width="8.42578125" style="92" customWidth="1"/>
    <col min="3103" max="3103" width="5.42578125" style="92" customWidth="1"/>
    <col min="3104" max="3105" width="5.140625" style="92" customWidth="1"/>
    <col min="3106" max="3106" width="6.42578125" style="92" customWidth="1"/>
    <col min="3107" max="3107" width="11.5703125" style="92"/>
    <col min="3108" max="3108" width="8.42578125" style="92" customWidth="1"/>
    <col min="3109" max="3109" width="3.140625" style="92" customWidth="1"/>
    <col min="3110" max="3110" width="5.140625" style="92" customWidth="1"/>
    <col min="3111" max="3111" width="7.42578125" style="92" customWidth="1"/>
    <col min="3112" max="3112" width="4.5703125" style="92" customWidth="1"/>
    <col min="3113" max="3328" width="11.5703125" style="92"/>
    <col min="3329" max="3329" width="1.85546875" style="92" customWidth="1"/>
    <col min="3330" max="3330" width="22.28515625" style="92" customWidth="1"/>
    <col min="3331" max="3332" width="4.5703125" style="92" customWidth="1"/>
    <col min="3333" max="3333" width="7.140625" style="92" customWidth="1"/>
    <col min="3334" max="3334" width="7.85546875" style="92" customWidth="1"/>
    <col min="3335" max="3335" width="4.5703125" style="92" customWidth="1"/>
    <col min="3336" max="3336" width="8.140625" style="92" customWidth="1"/>
    <col min="3337" max="3337" width="27.140625" style="92" customWidth="1"/>
    <col min="3338" max="3338" width="7.140625" style="92" customWidth="1"/>
    <col min="3339" max="3340" width="8.5703125" style="92" customWidth="1"/>
    <col min="3341" max="3341" width="4.5703125" style="92" customWidth="1"/>
    <col min="3342" max="3342" width="7.42578125" style="92" customWidth="1"/>
    <col min="3343" max="3344" width="4.5703125" style="92" customWidth="1"/>
    <col min="3345" max="3345" width="7" style="92" customWidth="1"/>
    <col min="3346" max="3346" width="8.140625" style="92" customWidth="1"/>
    <col min="3347" max="3347" width="8" style="92" customWidth="1"/>
    <col min="3348" max="3348" width="7.140625" style="92" customWidth="1"/>
    <col min="3349" max="3349" width="6.5703125" style="92" customWidth="1"/>
    <col min="3350" max="3350" width="4.5703125" style="92" customWidth="1"/>
    <col min="3351" max="3351" width="7.85546875" style="92" customWidth="1"/>
    <col min="3352" max="3352" width="8.140625" style="92" customWidth="1"/>
    <col min="3353" max="3356" width="4.5703125" style="92" customWidth="1"/>
    <col min="3357" max="3357" width="11.5703125" style="92"/>
    <col min="3358" max="3358" width="8.42578125" style="92" customWidth="1"/>
    <col min="3359" max="3359" width="5.42578125" style="92" customWidth="1"/>
    <col min="3360" max="3361" width="5.140625" style="92" customWidth="1"/>
    <col min="3362" max="3362" width="6.42578125" style="92" customWidth="1"/>
    <col min="3363" max="3363" width="11.5703125" style="92"/>
    <col min="3364" max="3364" width="8.42578125" style="92" customWidth="1"/>
    <col min="3365" max="3365" width="3.140625" style="92" customWidth="1"/>
    <col min="3366" max="3366" width="5.140625" style="92" customWidth="1"/>
    <col min="3367" max="3367" width="7.42578125" style="92" customWidth="1"/>
    <col min="3368" max="3368" width="4.5703125" style="92" customWidth="1"/>
    <col min="3369" max="3584" width="11.5703125" style="92"/>
    <col min="3585" max="3585" width="1.85546875" style="92" customWidth="1"/>
    <col min="3586" max="3586" width="22.28515625" style="92" customWidth="1"/>
    <col min="3587" max="3588" width="4.5703125" style="92" customWidth="1"/>
    <col min="3589" max="3589" width="7.140625" style="92" customWidth="1"/>
    <col min="3590" max="3590" width="7.85546875" style="92" customWidth="1"/>
    <col min="3591" max="3591" width="4.5703125" style="92" customWidth="1"/>
    <col min="3592" max="3592" width="8.140625" style="92" customWidth="1"/>
    <col min="3593" max="3593" width="27.140625" style="92" customWidth="1"/>
    <col min="3594" max="3594" width="7.140625" style="92" customWidth="1"/>
    <col min="3595" max="3596" width="8.5703125" style="92" customWidth="1"/>
    <col min="3597" max="3597" width="4.5703125" style="92" customWidth="1"/>
    <col min="3598" max="3598" width="7.42578125" style="92" customWidth="1"/>
    <col min="3599" max="3600" width="4.5703125" style="92" customWidth="1"/>
    <col min="3601" max="3601" width="7" style="92" customWidth="1"/>
    <col min="3602" max="3602" width="8.140625" style="92" customWidth="1"/>
    <col min="3603" max="3603" width="8" style="92" customWidth="1"/>
    <col min="3604" max="3604" width="7.140625" style="92" customWidth="1"/>
    <col min="3605" max="3605" width="6.5703125" style="92" customWidth="1"/>
    <col min="3606" max="3606" width="4.5703125" style="92" customWidth="1"/>
    <col min="3607" max="3607" width="7.85546875" style="92" customWidth="1"/>
    <col min="3608" max="3608" width="8.140625" style="92" customWidth="1"/>
    <col min="3609" max="3612" width="4.5703125" style="92" customWidth="1"/>
    <col min="3613" max="3613" width="11.5703125" style="92"/>
    <col min="3614" max="3614" width="8.42578125" style="92" customWidth="1"/>
    <col min="3615" max="3615" width="5.42578125" style="92" customWidth="1"/>
    <col min="3616" max="3617" width="5.140625" style="92" customWidth="1"/>
    <col min="3618" max="3618" width="6.42578125" style="92" customWidth="1"/>
    <col min="3619" max="3619" width="11.5703125" style="92"/>
    <col min="3620" max="3620" width="8.42578125" style="92" customWidth="1"/>
    <col min="3621" max="3621" width="3.140625" style="92" customWidth="1"/>
    <col min="3622" max="3622" width="5.140625" style="92" customWidth="1"/>
    <col min="3623" max="3623" width="7.42578125" style="92" customWidth="1"/>
    <col min="3624" max="3624" width="4.5703125" style="92" customWidth="1"/>
    <col min="3625" max="3840" width="11.5703125" style="92"/>
    <col min="3841" max="3841" width="1.85546875" style="92" customWidth="1"/>
    <col min="3842" max="3842" width="22.28515625" style="92" customWidth="1"/>
    <col min="3843" max="3844" width="4.5703125" style="92" customWidth="1"/>
    <col min="3845" max="3845" width="7.140625" style="92" customWidth="1"/>
    <col min="3846" max="3846" width="7.85546875" style="92" customWidth="1"/>
    <col min="3847" max="3847" width="4.5703125" style="92" customWidth="1"/>
    <col min="3848" max="3848" width="8.140625" style="92" customWidth="1"/>
    <col min="3849" max="3849" width="27.140625" style="92" customWidth="1"/>
    <col min="3850" max="3850" width="7.140625" style="92" customWidth="1"/>
    <col min="3851" max="3852" width="8.5703125" style="92" customWidth="1"/>
    <col min="3853" max="3853" width="4.5703125" style="92" customWidth="1"/>
    <col min="3854" max="3854" width="7.42578125" style="92" customWidth="1"/>
    <col min="3855" max="3856" width="4.5703125" style="92" customWidth="1"/>
    <col min="3857" max="3857" width="7" style="92" customWidth="1"/>
    <col min="3858" max="3858" width="8.140625" style="92" customWidth="1"/>
    <col min="3859" max="3859" width="8" style="92" customWidth="1"/>
    <col min="3860" max="3860" width="7.140625" style="92" customWidth="1"/>
    <col min="3861" max="3861" width="6.5703125" style="92" customWidth="1"/>
    <col min="3862" max="3862" width="4.5703125" style="92" customWidth="1"/>
    <col min="3863" max="3863" width="7.85546875" style="92" customWidth="1"/>
    <col min="3864" max="3864" width="8.140625" style="92" customWidth="1"/>
    <col min="3865" max="3868" width="4.5703125" style="92" customWidth="1"/>
    <col min="3869" max="3869" width="11.5703125" style="92"/>
    <col min="3870" max="3870" width="8.42578125" style="92" customWidth="1"/>
    <col min="3871" max="3871" width="5.42578125" style="92" customWidth="1"/>
    <col min="3872" max="3873" width="5.140625" style="92" customWidth="1"/>
    <col min="3874" max="3874" width="6.42578125" style="92" customWidth="1"/>
    <col min="3875" max="3875" width="11.5703125" style="92"/>
    <col min="3876" max="3876" width="8.42578125" style="92" customWidth="1"/>
    <col min="3877" max="3877" width="3.140625" style="92" customWidth="1"/>
    <col min="3878" max="3878" width="5.140625" style="92" customWidth="1"/>
    <col min="3879" max="3879" width="7.42578125" style="92" customWidth="1"/>
    <col min="3880" max="3880" width="4.5703125" style="92" customWidth="1"/>
    <col min="3881" max="4096" width="11.5703125" style="92"/>
    <col min="4097" max="4097" width="1.85546875" style="92" customWidth="1"/>
    <col min="4098" max="4098" width="22.28515625" style="92" customWidth="1"/>
    <col min="4099" max="4100" width="4.5703125" style="92" customWidth="1"/>
    <col min="4101" max="4101" width="7.140625" style="92" customWidth="1"/>
    <col min="4102" max="4102" width="7.85546875" style="92" customWidth="1"/>
    <col min="4103" max="4103" width="4.5703125" style="92" customWidth="1"/>
    <col min="4104" max="4104" width="8.140625" style="92" customWidth="1"/>
    <col min="4105" max="4105" width="27.140625" style="92" customWidth="1"/>
    <col min="4106" max="4106" width="7.140625" style="92" customWidth="1"/>
    <col min="4107" max="4108" width="8.5703125" style="92" customWidth="1"/>
    <col min="4109" max="4109" width="4.5703125" style="92" customWidth="1"/>
    <col min="4110" max="4110" width="7.42578125" style="92" customWidth="1"/>
    <col min="4111" max="4112" width="4.5703125" style="92" customWidth="1"/>
    <col min="4113" max="4113" width="7" style="92" customWidth="1"/>
    <col min="4114" max="4114" width="8.140625" style="92" customWidth="1"/>
    <col min="4115" max="4115" width="8" style="92" customWidth="1"/>
    <col min="4116" max="4116" width="7.140625" style="92" customWidth="1"/>
    <col min="4117" max="4117" width="6.5703125" style="92" customWidth="1"/>
    <col min="4118" max="4118" width="4.5703125" style="92" customWidth="1"/>
    <col min="4119" max="4119" width="7.85546875" style="92" customWidth="1"/>
    <col min="4120" max="4120" width="8.140625" style="92" customWidth="1"/>
    <col min="4121" max="4124" width="4.5703125" style="92" customWidth="1"/>
    <col min="4125" max="4125" width="11.5703125" style="92"/>
    <col min="4126" max="4126" width="8.42578125" style="92" customWidth="1"/>
    <col min="4127" max="4127" width="5.42578125" style="92" customWidth="1"/>
    <col min="4128" max="4129" width="5.140625" style="92" customWidth="1"/>
    <col min="4130" max="4130" width="6.42578125" style="92" customWidth="1"/>
    <col min="4131" max="4131" width="11.5703125" style="92"/>
    <col min="4132" max="4132" width="8.42578125" style="92" customWidth="1"/>
    <col min="4133" max="4133" width="3.140625" style="92" customWidth="1"/>
    <col min="4134" max="4134" width="5.140625" style="92" customWidth="1"/>
    <col min="4135" max="4135" width="7.42578125" style="92" customWidth="1"/>
    <col min="4136" max="4136" width="4.5703125" style="92" customWidth="1"/>
    <col min="4137" max="4352" width="11.5703125" style="92"/>
    <col min="4353" max="4353" width="1.85546875" style="92" customWidth="1"/>
    <col min="4354" max="4354" width="22.28515625" style="92" customWidth="1"/>
    <col min="4355" max="4356" width="4.5703125" style="92" customWidth="1"/>
    <col min="4357" max="4357" width="7.140625" style="92" customWidth="1"/>
    <col min="4358" max="4358" width="7.85546875" style="92" customWidth="1"/>
    <col min="4359" max="4359" width="4.5703125" style="92" customWidth="1"/>
    <col min="4360" max="4360" width="8.140625" style="92" customWidth="1"/>
    <col min="4361" max="4361" width="27.140625" style="92" customWidth="1"/>
    <col min="4362" max="4362" width="7.140625" style="92" customWidth="1"/>
    <col min="4363" max="4364" width="8.5703125" style="92" customWidth="1"/>
    <col min="4365" max="4365" width="4.5703125" style="92" customWidth="1"/>
    <col min="4366" max="4366" width="7.42578125" style="92" customWidth="1"/>
    <col min="4367" max="4368" width="4.5703125" style="92" customWidth="1"/>
    <col min="4369" max="4369" width="7" style="92" customWidth="1"/>
    <col min="4370" max="4370" width="8.140625" style="92" customWidth="1"/>
    <col min="4371" max="4371" width="8" style="92" customWidth="1"/>
    <col min="4372" max="4372" width="7.140625" style="92" customWidth="1"/>
    <col min="4373" max="4373" width="6.5703125" style="92" customWidth="1"/>
    <col min="4374" max="4374" width="4.5703125" style="92" customWidth="1"/>
    <col min="4375" max="4375" width="7.85546875" style="92" customWidth="1"/>
    <col min="4376" max="4376" width="8.140625" style="92" customWidth="1"/>
    <col min="4377" max="4380" width="4.5703125" style="92" customWidth="1"/>
    <col min="4381" max="4381" width="11.5703125" style="92"/>
    <col min="4382" max="4382" width="8.42578125" style="92" customWidth="1"/>
    <col min="4383" max="4383" width="5.42578125" style="92" customWidth="1"/>
    <col min="4384" max="4385" width="5.140625" style="92" customWidth="1"/>
    <col min="4386" max="4386" width="6.42578125" style="92" customWidth="1"/>
    <col min="4387" max="4387" width="11.5703125" style="92"/>
    <col min="4388" max="4388" width="8.42578125" style="92" customWidth="1"/>
    <col min="4389" max="4389" width="3.140625" style="92" customWidth="1"/>
    <col min="4390" max="4390" width="5.140625" style="92" customWidth="1"/>
    <col min="4391" max="4391" width="7.42578125" style="92" customWidth="1"/>
    <col min="4392" max="4392" width="4.5703125" style="92" customWidth="1"/>
    <col min="4393" max="4608" width="11.5703125" style="92"/>
    <col min="4609" max="4609" width="1.85546875" style="92" customWidth="1"/>
    <col min="4610" max="4610" width="22.28515625" style="92" customWidth="1"/>
    <col min="4611" max="4612" width="4.5703125" style="92" customWidth="1"/>
    <col min="4613" max="4613" width="7.140625" style="92" customWidth="1"/>
    <col min="4614" max="4614" width="7.85546875" style="92" customWidth="1"/>
    <col min="4615" max="4615" width="4.5703125" style="92" customWidth="1"/>
    <col min="4616" max="4616" width="8.140625" style="92" customWidth="1"/>
    <col min="4617" max="4617" width="27.140625" style="92" customWidth="1"/>
    <col min="4618" max="4618" width="7.140625" style="92" customWidth="1"/>
    <col min="4619" max="4620" width="8.5703125" style="92" customWidth="1"/>
    <col min="4621" max="4621" width="4.5703125" style="92" customWidth="1"/>
    <col min="4622" max="4622" width="7.42578125" style="92" customWidth="1"/>
    <col min="4623" max="4624" width="4.5703125" style="92" customWidth="1"/>
    <col min="4625" max="4625" width="7" style="92" customWidth="1"/>
    <col min="4626" max="4626" width="8.140625" style="92" customWidth="1"/>
    <col min="4627" max="4627" width="8" style="92" customWidth="1"/>
    <col min="4628" max="4628" width="7.140625" style="92" customWidth="1"/>
    <col min="4629" max="4629" width="6.5703125" style="92" customWidth="1"/>
    <col min="4630" max="4630" width="4.5703125" style="92" customWidth="1"/>
    <col min="4631" max="4631" width="7.85546875" style="92" customWidth="1"/>
    <col min="4632" max="4632" width="8.140625" style="92" customWidth="1"/>
    <col min="4633" max="4636" width="4.5703125" style="92" customWidth="1"/>
    <col min="4637" max="4637" width="11.5703125" style="92"/>
    <col min="4638" max="4638" width="8.42578125" style="92" customWidth="1"/>
    <col min="4639" max="4639" width="5.42578125" style="92" customWidth="1"/>
    <col min="4640" max="4641" width="5.140625" style="92" customWidth="1"/>
    <col min="4642" max="4642" width="6.42578125" style="92" customWidth="1"/>
    <col min="4643" max="4643" width="11.5703125" style="92"/>
    <col min="4644" max="4644" width="8.42578125" style="92" customWidth="1"/>
    <col min="4645" max="4645" width="3.140625" style="92" customWidth="1"/>
    <col min="4646" max="4646" width="5.140625" style="92" customWidth="1"/>
    <col min="4647" max="4647" width="7.42578125" style="92" customWidth="1"/>
    <col min="4648" max="4648" width="4.5703125" style="92" customWidth="1"/>
    <col min="4649" max="4864" width="11.5703125" style="92"/>
    <col min="4865" max="4865" width="1.85546875" style="92" customWidth="1"/>
    <col min="4866" max="4866" width="22.28515625" style="92" customWidth="1"/>
    <col min="4867" max="4868" width="4.5703125" style="92" customWidth="1"/>
    <col min="4869" max="4869" width="7.140625" style="92" customWidth="1"/>
    <col min="4870" max="4870" width="7.85546875" style="92" customWidth="1"/>
    <col min="4871" max="4871" width="4.5703125" style="92" customWidth="1"/>
    <col min="4872" max="4872" width="8.140625" style="92" customWidth="1"/>
    <col min="4873" max="4873" width="27.140625" style="92" customWidth="1"/>
    <col min="4874" max="4874" width="7.140625" style="92" customWidth="1"/>
    <col min="4875" max="4876" width="8.5703125" style="92" customWidth="1"/>
    <col min="4877" max="4877" width="4.5703125" style="92" customWidth="1"/>
    <col min="4878" max="4878" width="7.42578125" style="92" customWidth="1"/>
    <col min="4879" max="4880" width="4.5703125" style="92" customWidth="1"/>
    <col min="4881" max="4881" width="7" style="92" customWidth="1"/>
    <col min="4882" max="4882" width="8.140625" style="92" customWidth="1"/>
    <col min="4883" max="4883" width="8" style="92" customWidth="1"/>
    <col min="4884" max="4884" width="7.140625" style="92" customWidth="1"/>
    <col min="4885" max="4885" width="6.5703125" style="92" customWidth="1"/>
    <col min="4886" max="4886" width="4.5703125" style="92" customWidth="1"/>
    <col min="4887" max="4887" width="7.85546875" style="92" customWidth="1"/>
    <col min="4888" max="4888" width="8.140625" style="92" customWidth="1"/>
    <col min="4889" max="4892" width="4.5703125" style="92" customWidth="1"/>
    <col min="4893" max="4893" width="11.5703125" style="92"/>
    <col min="4894" max="4894" width="8.42578125" style="92" customWidth="1"/>
    <col min="4895" max="4895" width="5.42578125" style="92" customWidth="1"/>
    <col min="4896" max="4897" width="5.140625" style="92" customWidth="1"/>
    <col min="4898" max="4898" width="6.42578125" style="92" customWidth="1"/>
    <col min="4899" max="4899" width="11.5703125" style="92"/>
    <col min="4900" max="4900" width="8.42578125" style="92" customWidth="1"/>
    <col min="4901" max="4901" width="3.140625" style="92" customWidth="1"/>
    <col min="4902" max="4902" width="5.140625" style="92" customWidth="1"/>
    <col min="4903" max="4903" width="7.42578125" style="92" customWidth="1"/>
    <col min="4904" max="4904" width="4.5703125" style="92" customWidth="1"/>
    <col min="4905" max="5120" width="11.5703125" style="92"/>
    <col min="5121" max="5121" width="1.85546875" style="92" customWidth="1"/>
    <col min="5122" max="5122" width="22.28515625" style="92" customWidth="1"/>
    <col min="5123" max="5124" width="4.5703125" style="92" customWidth="1"/>
    <col min="5125" max="5125" width="7.140625" style="92" customWidth="1"/>
    <col min="5126" max="5126" width="7.85546875" style="92" customWidth="1"/>
    <col min="5127" max="5127" width="4.5703125" style="92" customWidth="1"/>
    <col min="5128" max="5128" width="8.140625" style="92" customWidth="1"/>
    <col min="5129" max="5129" width="27.140625" style="92" customWidth="1"/>
    <col min="5130" max="5130" width="7.140625" style="92" customWidth="1"/>
    <col min="5131" max="5132" width="8.5703125" style="92" customWidth="1"/>
    <col min="5133" max="5133" width="4.5703125" style="92" customWidth="1"/>
    <col min="5134" max="5134" width="7.42578125" style="92" customWidth="1"/>
    <col min="5135" max="5136" width="4.5703125" style="92" customWidth="1"/>
    <col min="5137" max="5137" width="7" style="92" customWidth="1"/>
    <col min="5138" max="5138" width="8.140625" style="92" customWidth="1"/>
    <col min="5139" max="5139" width="8" style="92" customWidth="1"/>
    <col min="5140" max="5140" width="7.140625" style="92" customWidth="1"/>
    <col min="5141" max="5141" width="6.5703125" style="92" customWidth="1"/>
    <col min="5142" max="5142" width="4.5703125" style="92" customWidth="1"/>
    <col min="5143" max="5143" width="7.85546875" style="92" customWidth="1"/>
    <col min="5144" max="5144" width="8.140625" style="92" customWidth="1"/>
    <col min="5145" max="5148" width="4.5703125" style="92" customWidth="1"/>
    <col min="5149" max="5149" width="11.5703125" style="92"/>
    <col min="5150" max="5150" width="8.42578125" style="92" customWidth="1"/>
    <col min="5151" max="5151" width="5.42578125" style="92" customWidth="1"/>
    <col min="5152" max="5153" width="5.140625" style="92" customWidth="1"/>
    <col min="5154" max="5154" width="6.42578125" style="92" customWidth="1"/>
    <col min="5155" max="5155" width="11.5703125" style="92"/>
    <col min="5156" max="5156" width="8.42578125" style="92" customWidth="1"/>
    <col min="5157" max="5157" width="3.140625" style="92" customWidth="1"/>
    <col min="5158" max="5158" width="5.140625" style="92" customWidth="1"/>
    <col min="5159" max="5159" width="7.42578125" style="92" customWidth="1"/>
    <col min="5160" max="5160" width="4.5703125" style="92" customWidth="1"/>
    <col min="5161" max="5376" width="11.5703125" style="92"/>
    <col min="5377" max="5377" width="1.85546875" style="92" customWidth="1"/>
    <col min="5378" max="5378" width="22.28515625" style="92" customWidth="1"/>
    <col min="5379" max="5380" width="4.5703125" style="92" customWidth="1"/>
    <col min="5381" max="5381" width="7.140625" style="92" customWidth="1"/>
    <col min="5382" max="5382" width="7.85546875" style="92" customWidth="1"/>
    <col min="5383" max="5383" width="4.5703125" style="92" customWidth="1"/>
    <col min="5384" max="5384" width="8.140625" style="92" customWidth="1"/>
    <col min="5385" max="5385" width="27.140625" style="92" customWidth="1"/>
    <col min="5386" max="5386" width="7.140625" style="92" customWidth="1"/>
    <col min="5387" max="5388" width="8.5703125" style="92" customWidth="1"/>
    <col min="5389" max="5389" width="4.5703125" style="92" customWidth="1"/>
    <col min="5390" max="5390" width="7.42578125" style="92" customWidth="1"/>
    <col min="5391" max="5392" width="4.5703125" style="92" customWidth="1"/>
    <col min="5393" max="5393" width="7" style="92" customWidth="1"/>
    <col min="5394" max="5394" width="8.140625" style="92" customWidth="1"/>
    <col min="5395" max="5395" width="8" style="92" customWidth="1"/>
    <col min="5396" max="5396" width="7.140625" style="92" customWidth="1"/>
    <col min="5397" max="5397" width="6.5703125" style="92" customWidth="1"/>
    <col min="5398" max="5398" width="4.5703125" style="92" customWidth="1"/>
    <col min="5399" max="5399" width="7.85546875" style="92" customWidth="1"/>
    <col min="5400" max="5400" width="8.140625" style="92" customWidth="1"/>
    <col min="5401" max="5404" width="4.5703125" style="92" customWidth="1"/>
    <col min="5405" max="5405" width="11.5703125" style="92"/>
    <col min="5406" max="5406" width="8.42578125" style="92" customWidth="1"/>
    <col min="5407" max="5407" width="5.42578125" style="92" customWidth="1"/>
    <col min="5408" max="5409" width="5.140625" style="92" customWidth="1"/>
    <col min="5410" max="5410" width="6.42578125" style="92" customWidth="1"/>
    <col min="5411" max="5411" width="11.5703125" style="92"/>
    <col min="5412" max="5412" width="8.42578125" style="92" customWidth="1"/>
    <col min="5413" max="5413" width="3.140625" style="92" customWidth="1"/>
    <col min="5414" max="5414" width="5.140625" style="92" customWidth="1"/>
    <col min="5415" max="5415" width="7.42578125" style="92" customWidth="1"/>
    <col min="5416" max="5416" width="4.5703125" style="92" customWidth="1"/>
    <col min="5417" max="5632" width="11.5703125" style="92"/>
    <col min="5633" max="5633" width="1.85546875" style="92" customWidth="1"/>
    <col min="5634" max="5634" width="22.28515625" style="92" customWidth="1"/>
    <col min="5635" max="5636" width="4.5703125" style="92" customWidth="1"/>
    <col min="5637" max="5637" width="7.140625" style="92" customWidth="1"/>
    <col min="5638" max="5638" width="7.85546875" style="92" customWidth="1"/>
    <col min="5639" max="5639" width="4.5703125" style="92" customWidth="1"/>
    <col min="5640" max="5640" width="8.140625" style="92" customWidth="1"/>
    <col min="5641" max="5641" width="27.140625" style="92" customWidth="1"/>
    <col min="5642" max="5642" width="7.140625" style="92" customWidth="1"/>
    <col min="5643" max="5644" width="8.5703125" style="92" customWidth="1"/>
    <col min="5645" max="5645" width="4.5703125" style="92" customWidth="1"/>
    <col min="5646" max="5646" width="7.42578125" style="92" customWidth="1"/>
    <col min="5647" max="5648" width="4.5703125" style="92" customWidth="1"/>
    <col min="5649" max="5649" width="7" style="92" customWidth="1"/>
    <col min="5650" max="5650" width="8.140625" style="92" customWidth="1"/>
    <col min="5651" max="5651" width="8" style="92" customWidth="1"/>
    <col min="5652" max="5652" width="7.140625" style="92" customWidth="1"/>
    <col min="5653" max="5653" width="6.5703125" style="92" customWidth="1"/>
    <col min="5654" max="5654" width="4.5703125" style="92" customWidth="1"/>
    <col min="5655" max="5655" width="7.85546875" style="92" customWidth="1"/>
    <col min="5656" max="5656" width="8.140625" style="92" customWidth="1"/>
    <col min="5657" max="5660" width="4.5703125" style="92" customWidth="1"/>
    <col min="5661" max="5661" width="11.5703125" style="92"/>
    <col min="5662" max="5662" width="8.42578125" style="92" customWidth="1"/>
    <col min="5663" max="5663" width="5.42578125" style="92" customWidth="1"/>
    <col min="5664" max="5665" width="5.140625" style="92" customWidth="1"/>
    <col min="5666" max="5666" width="6.42578125" style="92" customWidth="1"/>
    <col min="5667" max="5667" width="11.5703125" style="92"/>
    <col min="5668" max="5668" width="8.42578125" style="92" customWidth="1"/>
    <col min="5669" max="5669" width="3.140625" style="92" customWidth="1"/>
    <col min="5670" max="5670" width="5.140625" style="92" customWidth="1"/>
    <col min="5671" max="5671" width="7.42578125" style="92" customWidth="1"/>
    <col min="5672" max="5672" width="4.5703125" style="92" customWidth="1"/>
    <col min="5673" max="5888" width="11.5703125" style="92"/>
    <col min="5889" max="5889" width="1.85546875" style="92" customWidth="1"/>
    <col min="5890" max="5890" width="22.28515625" style="92" customWidth="1"/>
    <col min="5891" max="5892" width="4.5703125" style="92" customWidth="1"/>
    <col min="5893" max="5893" width="7.140625" style="92" customWidth="1"/>
    <col min="5894" max="5894" width="7.85546875" style="92" customWidth="1"/>
    <col min="5895" max="5895" width="4.5703125" style="92" customWidth="1"/>
    <col min="5896" max="5896" width="8.140625" style="92" customWidth="1"/>
    <col min="5897" max="5897" width="27.140625" style="92" customWidth="1"/>
    <col min="5898" max="5898" width="7.140625" style="92" customWidth="1"/>
    <col min="5899" max="5900" width="8.5703125" style="92" customWidth="1"/>
    <col min="5901" max="5901" width="4.5703125" style="92" customWidth="1"/>
    <col min="5902" max="5902" width="7.42578125" style="92" customWidth="1"/>
    <col min="5903" max="5904" width="4.5703125" style="92" customWidth="1"/>
    <col min="5905" max="5905" width="7" style="92" customWidth="1"/>
    <col min="5906" max="5906" width="8.140625" style="92" customWidth="1"/>
    <col min="5907" max="5907" width="8" style="92" customWidth="1"/>
    <col min="5908" max="5908" width="7.140625" style="92" customWidth="1"/>
    <col min="5909" max="5909" width="6.5703125" style="92" customWidth="1"/>
    <col min="5910" max="5910" width="4.5703125" style="92" customWidth="1"/>
    <col min="5911" max="5911" width="7.85546875" style="92" customWidth="1"/>
    <col min="5912" max="5912" width="8.140625" style="92" customWidth="1"/>
    <col min="5913" max="5916" width="4.5703125" style="92" customWidth="1"/>
    <col min="5917" max="5917" width="11.5703125" style="92"/>
    <col min="5918" max="5918" width="8.42578125" style="92" customWidth="1"/>
    <col min="5919" max="5919" width="5.42578125" style="92" customWidth="1"/>
    <col min="5920" max="5921" width="5.140625" style="92" customWidth="1"/>
    <col min="5922" max="5922" width="6.42578125" style="92" customWidth="1"/>
    <col min="5923" max="5923" width="11.5703125" style="92"/>
    <col min="5924" max="5924" width="8.42578125" style="92" customWidth="1"/>
    <col min="5925" max="5925" width="3.140625" style="92" customWidth="1"/>
    <col min="5926" max="5926" width="5.140625" style="92" customWidth="1"/>
    <col min="5927" max="5927" width="7.42578125" style="92" customWidth="1"/>
    <col min="5928" max="5928" width="4.5703125" style="92" customWidth="1"/>
    <col min="5929" max="6144" width="11.5703125" style="92"/>
    <col min="6145" max="6145" width="1.85546875" style="92" customWidth="1"/>
    <col min="6146" max="6146" width="22.28515625" style="92" customWidth="1"/>
    <col min="6147" max="6148" width="4.5703125" style="92" customWidth="1"/>
    <col min="6149" max="6149" width="7.140625" style="92" customWidth="1"/>
    <col min="6150" max="6150" width="7.85546875" style="92" customWidth="1"/>
    <col min="6151" max="6151" width="4.5703125" style="92" customWidth="1"/>
    <col min="6152" max="6152" width="8.140625" style="92" customWidth="1"/>
    <col min="6153" max="6153" width="27.140625" style="92" customWidth="1"/>
    <col min="6154" max="6154" width="7.140625" style="92" customWidth="1"/>
    <col min="6155" max="6156" width="8.5703125" style="92" customWidth="1"/>
    <col min="6157" max="6157" width="4.5703125" style="92" customWidth="1"/>
    <col min="6158" max="6158" width="7.42578125" style="92" customWidth="1"/>
    <col min="6159" max="6160" width="4.5703125" style="92" customWidth="1"/>
    <col min="6161" max="6161" width="7" style="92" customWidth="1"/>
    <col min="6162" max="6162" width="8.140625" style="92" customWidth="1"/>
    <col min="6163" max="6163" width="8" style="92" customWidth="1"/>
    <col min="6164" max="6164" width="7.140625" style="92" customWidth="1"/>
    <col min="6165" max="6165" width="6.5703125" style="92" customWidth="1"/>
    <col min="6166" max="6166" width="4.5703125" style="92" customWidth="1"/>
    <col min="6167" max="6167" width="7.85546875" style="92" customWidth="1"/>
    <col min="6168" max="6168" width="8.140625" style="92" customWidth="1"/>
    <col min="6169" max="6172" width="4.5703125" style="92" customWidth="1"/>
    <col min="6173" max="6173" width="11.5703125" style="92"/>
    <col min="6174" max="6174" width="8.42578125" style="92" customWidth="1"/>
    <col min="6175" max="6175" width="5.42578125" style="92" customWidth="1"/>
    <col min="6176" max="6177" width="5.140625" style="92" customWidth="1"/>
    <col min="6178" max="6178" width="6.42578125" style="92" customWidth="1"/>
    <col min="6179" max="6179" width="11.5703125" style="92"/>
    <col min="6180" max="6180" width="8.42578125" style="92" customWidth="1"/>
    <col min="6181" max="6181" width="3.140625" style="92" customWidth="1"/>
    <col min="6182" max="6182" width="5.140625" style="92" customWidth="1"/>
    <col min="6183" max="6183" width="7.42578125" style="92" customWidth="1"/>
    <col min="6184" max="6184" width="4.5703125" style="92" customWidth="1"/>
    <col min="6185" max="6400" width="11.5703125" style="92"/>
    <col min="6401" max="6401" width="1.85546875" style="92" customWidth="1"/>
    <col min="6402" max="6402" width="22.28515625" style="92" customWidth="1"/>
    <col min="6403" max="6404" width="4.5703125" style="92" customWidth="1"/>
    <col min="6405" max="6405" width="7.140625" style="92" customWidth="1"/>
    <col min="6406" max="6406" width="7.85546875" style="92" customWidth="1"/>
    <col min="6407" max="6407" width="4.5703125" style="92" customWidth="1"/>
    <col min="6408" max="6408" width="8.140625" style="92" customWidth="1"/>
    <col min="6409" max="6409" width="27.140625" style="92" customWidth="1"/>
    <col min="6410" max="6410" width="7.140625" style="92" customWidth="1"/>
    <col min="6411" max="6412" width="8.5703125" style="92" customWidth="1"/>
    <col min="6413" max="6413" width="4.5703125" style="92" customWidth="1"/>
    <col min="6414" max="6414" width="7.42578125" style="92" customWidth="1"/>
    <col min="6415" max="6416" width="4.5703125" style="92" customWidth="1"/>
    <col min="6417" max="6417" width="7" style="92" customWidth="1"/>
    <col min="6418" max="6418" width="8.140625" style="92" customWidth="1"/>
    <col min="6419" max="6419" width="8" style="92" customWidth="1"/>
    <col min="6420" max="6420" width="7.140625" style="92" customWidth="1"/>
    <col min="6421" max="6421" width="6.5703125" style="92" customWidth="1"/>
    <col min="6422" max="6422" width="4.5703125" style="92" customWidth="1"/>
    <col min="6423" max="6423" width="7.85546875" style="92" customWidth="1"/>
    <col min="6424" max="6424" width="8.140625" style="92" customWidth="1"/>
    <col min="6425" max="6428" width="4.5703125" style="92" customWidth="1"/>
    <col min="6429" max="6429" width="11.5703125" style="92"/>
    <col min="6430" max="6430" width="8.42578125" style="92" customWidth="1"/>
    <col min="6431" max="6431" width="5.42578125" style="92" customWidth="1"/>
    <col min="6432" max="6433" width="5.140625" style="92" customWidth="1"/>
    <col min="6434" max="6434" width="6.42578125" style="92" customWidth="1"/>
    <col min="6435" max="6435" width="11.5703125" style="92"/>
    <col min="6436" max="6436" width="8.42578125" style="92" customWidth="1"/>
    <col min="6437" max="6437" width="3.140625" style="92" customWidth="1"/>
    <col min="6438" max="6438" width="5.140625" style="92" customWidth="1"/>
    <col min="6439" max="6439" width="7.42578125" style="92" customWidth="1"/>
    <col min="6440" max="6440" width="4.5703125" style="92" customWidth="1"/>
    <col min="6441" max="6656" width="11.5703125" style="92"/>
    <col min="6657" max="6657" width="1.85546875" style="92" customWidth="1"/>
    <col min="6658" max="6658" width="22.28515625" style="92" customWidth="1"/>
    <col min="6659" max="6660" width="4.5703125" style="92" customWidth="1"/>
    <col min="6661" max="6661" width="7.140625" style="92" customWidth="1"/>
    <col min="6662" max="6662" width="7.85546875" style="92" customWidth="1"/>
    <col min="6663" max="6663" width="4.5703125" style="92" customWidth="1"/>
    <col min="6664" max="6664" width="8.140625" style="92" customWidth="1"/>
    <col min="6665" max="6665" width="27.140625" style="92" customWidth="1"/>
    <col min="6666" max="6666" width="7.140625" style="92" customWidth="1"/>
    <col min="6667" max="6668" width="8.5703125" style="92" customWidth="1"/>
    <col min="6669" max="6669" width="4.5703125" style="92" customWidth="1"/>
    <col min="6670" max="6670" width="7.42578125" style="92" customWidth="1"/>
    <col min="6671" max="6672" width="4.5703125" style="92" customWidth="1"/>
    <col min="6673" max="6673" width="7" style="92" customWidth="1"/>
    <col min="6674" max="6674" width="8.140625" style="92" customWidth="1"/>
    <col min="6675" max="6675" width="8" style="92" customWidth="1"/>
    <col min="6676" max="6676" width="7.140625" style="92" customWidth="1"/>
    <col min="6677" max="6677" width="6.5703125" style="92" customWidth="1"/>
    <col min="6678" max="6678" width="4.5703125" style="92" customWidth="1"/>
    <col min="6679" max="6679" width="7.85546875" style="92" customWidth="1"/>
    <col min="6680" max="6680" width="8.140625" style="92" customWidth="1"/>
    <col min="6681" max="6684" width="4.5703125" style="92" customWidth="1"/>
    <col min="6685" max="6685" width="11.5703125" style="92"/>
    <col min="6686" max="6686" width="8.42578125" style="92" customWidth="1"/>
    <col min="6687" max="6687" width="5.42578125" style="92" customWidth="1"/>
    <col min="6688" max="6689" width="5.140625" style="92" customWidth="1"/>
    <col min="6690" max="6690" width="6.42578125" style="92" customWidth="1"/>
    <col min="6691" max="6691" width="11.5703125" style="92"/>
    <col min="6692" max="6692" width="8.42578125" style="92" customWidth="1"/>
    <col min="6693" max="6693" width="3.140625" style="92" customWidth="1"/>
    <col min="6694" max="6694" width="5.140625" style="92" customWidth="1"/>
    <col min="6695" max="6695" width="7.42578125" style="92" customWidth="1"/>
    <col min="6696" max="6696" width="4.5703125" style="92" customWidth="1"/>
    <col min="6697" max="6912" width="11.5703125" style="92"/>
    <col min="6913" max="6913" width="1.85546875" style="92" customWidth="1"/>
    <col min="6914" max="6914" width="22.28515625" style="92" customWidth="1"/>
    <col min="6915" max="6916" width="4.5703125" style="92" customWidth="1"/>
    <col min="6917" max="6917" width="7.140625" style="92" customWidth="1"/>
    <col min="6918" max="6918" width="7.85546875" style="92" customWidth="1"/>
    <col min="6919" max="6919" width="4.5703125" style="92" customWidth="1"/>
    <col min="6920" max="6920" width="8.140625" style="92" customWidth="1"/>
    <col min="6921" max="6921" width="27.140625" style="92" customWidth="1"/>
    <col min="6922" max="6922" width="7.140625" style="92" customWidth="1"/>
    <col min="6923" max="6924" width="8.5703125" style="92" customWidth="1"/>
    <col min="6925" max="6925" width="4.5703125" style="92" customWidth="1"/>
    <col min="6926" max="6926" width="7.42578125" style="92" customWidth="1"/>
    <col min="6927" max="6928" width="4.5703125" style="92" customWidth="1"/>
    <col min="6929" max="6929" width="7" style="92" customWidth="1"/>
    <col min="6930" max="6930" width="8.140625" style="92" customWidth="1"/>
    <col min="6931" max="6931" width="8" style="92" customWidth="1"/>
    <col min="6932" max="6932" width="7.140625" style="92" customWidth="1"/>
    <col min="6933" max="6933" width="6.5703125" style="92" customWidth="1"/>
    <col min="6934" max="6934" width="4.5703125" style="92" customWidth="1"/>
    <col min="6935" max="6935" width="7.85546875" style="92" customWidth="1"/>
    <col min="6936" max="6936" width="8.140625" style="92" customWidth="1"/>
    <col min="6937" max="6940" width="4.5703125" style="92" customWidth="1"/>
    <col min="6941" max="6941" width="11.5703125" style="92"/>
    <col min="6942" max="6942" width="8.42578125" style="92" customWidth="1"/>
    <col min="6943" max="6943" width="5.42578125" style="92" customWidth="1"/>
    <col min="6944" max="6945" width="5.140625" style="92" customWidth="1"/>
    <col min="6946" max="6946" width="6.42578125" style="92" customWidth="1"/>
    <col min="6947" max="6947" width="11.5703125" style="92"/>
    <col min="6948" max="6948" width="8.42578125" style="92" customWidth="1"/>
    <col min="6949" max="6949" width="3.140625" style="92" customWidth="1"/>
    <col min="6950" max="6950" width="5.140625" style="92" customWidth="1"/>
    <col min="6951" max="6951" width="7.42578125" style="92" customWidth="1"/>
    <col min="6952" max="6952" width="4.5703125" style="92" customWidth="1"/>
    <col min="6953" max="7168" width="11.5703125" style="92"/>
    <col min="7169" max="7169" width="1.85546875" style="92" customWidth="1"/>
    <col min="7170" max="7170" width="22.28515625" style="92" customWidth="1"/>
    <col min="7171" max="7172" width="4.5703125" style="92" customWidth="1"/>
    <col min="7173" max="7173" width="7.140625" style="92" customWidth="1"/>
    <col min="7174" max="7174" width="7.85546875" style="92" customWidth="1"/>
    <col min="7175" max="7175" width="4.5703125" style="92" customWidth="1"/>
    <col min="7176" max="7176" width="8.140625" style="92" customWidth="1"/>
    <col min="7177" max="7177" width="27.140625" style="92" customWidth="1"/>
    <col min="7178" max="7178" width="7.140625" style="92" customWidth="1"/>
    <col min="7179" max="7180" width="8.5703125" style="92" customWidth="1"/>
    <col min="7181" max="7181" width="4.5703125" style="92" customWidth="1"/>
    <col min="7182" max="7182" width="7.42578125" style="92" customWidth="1"/>
    <col min="7183" max="7184" width="4.5703125" style="92" customWidth="1"/>
    <col min="7185" max="7185" width="7" style="92" customWidth="1"/>
    <col min="7186" max="7186" width="8.140625" style="92" customWidth="1"/>
    <col min="7187" max="7187" width="8" style="92" customWidth="1"/>
    <col min="7188" max="7188" width="7.140625" style="92" customWidth="1"/>
    <col min="7189" max="7189" width="6.5703125" style="92" customWidth="1"/>
    <col min="7190" max="7190" width="4.5703125" style="92" customWidth="1"/>
    <col min="7191" max="7191" width="7.85546875" style="92" customWidth="1"/>
    <col min="7192" max="7192" width="8.140625" style="92" customWidth="1"/>
    <col min="7193" max="7196" width="4.5703125" style="92" customWidth="1"/>
    <col min="7197" max="7197" width="11.5703125" style="92"/>
    <col min="7198" max="7198" width="8.42578125" style="92" customWidth="1"/>
    <col min="7199" max="7199" width="5.42578125" style="92" customWidth="1"/>
    <col min="7200" max="7201" width="5.140625" style="92" customWidth="1"/>
    <col min="7202" max="7202" width="6.42578125" style="92" customWidth="1"/>
    <col min="7203" max="7203" width="11.5703125" style="92"/>
    <col min="7204" max="7204" width="8.42578125" style="92" customWidth="1"/>
    <col min="7205" max="7205" width="3.140625" style="92" customWidth="1"/>
    <col min="7206" max="7206" width="5.140625" style="92" customWidth="1"/>
    <col min="7207" max="7207" width="7.42578125" style="92" customWidth="1"/>
    <col min="7208" max="7208" width="4.5703125" style="92" customWidth="1"/>
    <col min="7209" max="7424" width="11.5703125" style="92"/>
    <col min="7425" max="7425" width="1.85546875" style="92" customWidth="1"/>
    <col min="7426" max="7426" width="22.28515625" style="92" customWidth="1"/>
    <col min="7427" max="7428" width="4.5703125" style="92" customWidth="1"/>
    <col min="7429" max="7429" width="7.140625" style="92" customWidth="1"/>
    <col min="7430" max="7430" width="7.85546875" style="92" customWidth="1"/>
    <col min="7431" max="7431" width="4.5703125" style="92" customWidth="1"/>
    <col min="7432" max="7432" width="8.140625" style="92" customWidth="1"/>
    <col min="7433" max="7433" width="27.140625" style="92" customWidth="1"/>
    <col min="7434" max="7434" width="7.140625" style="92" customWidth="1"/>
    <col min="7435" max="7436" width="8.5703125" style="92" customWidth="1"/>
    <col min="7437" max="7437" width="4.5703125" style="92" customWidth="1"/>
    <col min="7438" max="7438" width="7.42578125" style="92" customWidth="1"/>
    <col min="7439" max="7440" width="4.5703125" style="92" customWidth="1"/>
    <col min="7441" max="7441" width="7" style="92" customWidth="1"/>
    <col min="7442" max="7442" width="8.140625" style="92" customWidth="1"/>
    <col min="7443" max="7443" width="8" style="92" customWidth="1"/>
    <col min="7444" max="7444" width="7.140625" style="92" customWidth="1"/>
    <col min="7445" max="7445" width="6.5703125" style="92" customWidth="1"/>
    <col min="7446" max="7446" width="4.5703125" style="92" customWidth="1"/>
    <col min="7447" max="7447" width="7.85546875" style="92" customWidth="1"/>
    <col min="7448" max="7448" width="8.140625" style="92" customWidth="1"/>
    <col min="7449" max="7452" width="4.5703125" style="92" customWidth="1"/>
    <col min="7453" max="7453" width="11.5703125" style="92"/>
    <col min="7454" max="7454" width="8.42578125" style="92" customWidth="1"/>
    <col min="7455" max="7455" width="5.42578125" style="92" customWidth="1"/>
    <col min="7456" max="7457" width="5.140625" style="92" customWidth="1"/>
    <col min="7458" max="7458" width="6.42578125" style="92" customWidth="1"/>
    <col min="7459" max="7459" width="11.5703125" style="92"/>
    <col min="7460" max="7460" width="8.42578125" style="92" customWidth="1"/>
    <col min="7461" max="7461" width="3.140625" style="92" customWidth="1"/>
    <col min="7462" max="7462" width="5.140625" style="92" customWidth="1"/>
    <col min="7463" max="7463" width="7.42578125" style="92" customWidth="1"/>
    <col min="7464" max="7464" width="4.5703125" style="92" customWidth="1"/>
    <col min="7465" max="7680" width="11.5703125" style="92"/>
    <col min="7681" max="7681" width="1.85546875" style="92" customWidth="1"/>
    <col min="7682" max="7682" width="22.28515625" style="92" customWidth="1"/>
    <col min="7683" max="7684" width="4.5703125" style="92" customWidth="1"/>
    <col min="7685" max="7685" width="7.140625" style="92" customWidth="1"/>
    <col min="7686" max="7686" width="7.85546875" style="92" customWidth="1"/>
    <col min="7687" max="7687" width="4.5703125" style="92" customWidth="1"/>
    <col min="7688" max="7688" width="8.140625" style="92" customWidth="1"/>
    <col min="7689" max="7689" width="27.140625" style="92" customWidth="1"/>
    <col min="7690" max="7690" width="7.140625" style="92" customWidth="1"/>
    <col min="7691" max="7692" width="8.5703125" style="92" customWidth="1"/>
    <col min="7693" max="7693" width="4.5703125" style="92" customWidth="1"/>
    <col min="7694" max="7694" width="7.42578125" style="92" customWidth="1"/>
    <col min="7695" max="7696" width="4.5703125" style="92" customWidth="1"/>
    <col min="7697" max="7697" width="7" style="92" customWidth="1"/>
    <col min="7698" max="7698" width="8.140625" style="92" customWidth="1"/>
    <col min="7699" max="7699" width="8" style="92" customWidth="1"/>
    <col min="7700" max="7700" width="7.140625" style="92" customWidth="1"/>
    <col min="7701" max="7701" width="6.5703125" style="92" customWidth="1"/>
    <col min="7702" max="7702" width="4.5703125" style="92" customWidth="1"/>
    <col min="7703" max="7703" width="7.85546875" style="92" customWidth="1"/>
    <col min="7704" max="7704" width="8.140625" style="92" customWidth="1"/>
    <col min="7705" max="7708" width="4.5703125" style="92" customWidth="1"/>
    <col min="7709" max="7709" width="11.5703125" style="92"/>
    <col min="7710" max="7710" width="8.42578125" style="92" customWidth="1"/>
    <col min="7711" max="7711" width="5.42578125" style="92" customWidth="1"/>
    <col min="7712" max="7713" width="5.140625" style="92" customWidth="1"/>
    <col min="7714" max="7714" width="6.42578125" style="92" customWidth="1"/>
    <col min="7715" max="7715" width="11.5703125" style="92"/>
    <col min="7716" max="7716" width="8.42578125" style="92" customWidth="1"/>
    <col min="7717" max="7717" width="3.140625" style="92" customWidth="1"/>
    <col min="7718" max="7718" width="5.140625" style="92" customWidth="1"/>
    <col min="7719" max="7719" width="7.42578125" style="92" customWidth="1"/>
    <col min="7720" max="7720" width="4.5703125" style="92" customWidth="1"/>
    <col min="7721" max="7936" width="11.5703125" style="92"/>
    <col min="7937" max="7937" width="1.85546875" style="92" customWidth="1"/>
    <col min="7938" max="7938" width="22.28515625" style="92" customWidth="1"/>
    <col min="7939" max="7940" width="4.5703125" style="92" customWidth="1"/>
    <col min="7941" max="7941" width="7.140625" style="92" customWidth="1"/>
    <col min="7942" max="7942" width="7.85546875" style="92" customWidth="1"/>
    <col min="7943" max="7943" width="4.5703125" style="92" customWidth="1"/>
    <col min="7944" max="7944" width="8.140625" style="92" customWidth="1"/>
    <col min="7945" max="7945" width="27.140625" style="92" customWidth="1"/>
    <col min="7946" max="7946" width="7.140625" style="92" customWidth="1"/>
    <col min="7947" max="7948" width="8.5703125" style="92" customWidth="1"/>
    <col min="7949" max="7949" width="4.5703125" style="92" customWidth="1"/>
    <col min="7950" max="7950" width="7.42578125" style="92" customWidth="1"/>
    <col min="7951" max="7952" width="4.5703125" style="92" customWidth="1"/>
    <col min="7953" max="7953" width="7" style="92" customWidth="1"/>
    <col min="7954" max="7954" width="8.140625" style="92" customWidth="1"/>
    <col min="7955" max="7955" width="8" style="92" customWidth="1"/>
    <col min="7956" max="7956" width="7.140625" style="92" customWidth="1"/>
    <col min="7957" max="7957" width="6.5703125" style="92" customWidth="1"/>
    <col min="7958" max="7958" width="4.5703125" style="92" customWidth="1"/>
    <col min="7959" max="7959" width="7.85546875" style="92" customWidth="1"/>
    <col min="7960" max="7960" width="8.140625" style="92" customWidth="1"/>
    <col min="7961" max="7964" width="4.5703125" style="92" customWidth="1"/>
    <col min="7965" max="7965" width="11.5703125" style="92"/>
    <col min="7966" max="7966" width="8.42578125" style="92" customWidth="1"/>
    <col min="7967" max="7967" width="5.42578125" style="92" customWidth="1"/>
    <col min="7968" max="7969" width="5.140625" style="92" customWidth="1"/>
    <col min="7970" max="7970" width="6.42578125" style="92" customWidth="1"/>
    <col min="7971" max="7971" width="11.5703125" style="92"/>
    <col min="7972" max="7972" width="8.42578125" style="92" customWidth="1"/>
    <col min="7973" max="7973" width="3.140625" style="92" customWidth="1"/>
    <col min="7974" max="7974" width="5.140625" style="92" customWidth="1"/>
    <col min="7975" max="7975" width="7.42578125" style="92" customWidth="1"/>
    <col min="7976" max="7976" width="4.5703125" style="92" customWidth="1"/>
    <col min="7977" max="8192" width="11.5703125" style="92"/>
    <col min="8193" max="8193" width="1.85546875" style="92" customWidth="1"/>
    <col min="8194" max="8194" width="22.28515625" style="92" customWidth="1"/>
    <col min="8195" max="8196" width="4.5703125" style="92" customWidth="1"/>
    <col min="8197" max="8197" width="7.140625" style="92" customWidth="1"/>
    <col min="8198" max="8198" width="7.85546875" style="92" customWidth="1"/>
    <col min="8199" max="8199" width="4.5703125" style="92" customWidth="1"/>
    <col min="8200" max="8200" width="8.140625" style="92" customWidth="1"/>
    <col min="8201" max="8201" width="27.140625" style="92" customWidth="1"/>
    <col min="8202" max="8202" width="7.140625" style="92" customWidth="1"/>
    <col min="8203" max="8204" width="8.5703125" style="92" customWidth="1"/>
    <col min="8205" max="8205" width="4.5703125" style="92" customWidth="1"/>
    <col min="8206" max="8206" width="7.42578125" style="92" customWidth="1"/>
    <col min="8207" max="8208" width="4.5703125" style="92" customWidth="1"/>
    <col min="8209" max="8209" width="7" style="92" customWidth="1"/>
    <col min="8210" max="8210" width="8.140625" style="92" customWidth="1"/>
    <col min="8211" max="8211" width="8" style="92" customWidth="1"/>
    <col min="8212" max="8212" width="7.140625" style="92" customWidth="1"/>
    <col min="8213" max="8213" width="6.5703125" style="92" customWidth="1"/>
    <col min="8214" max="8214" width="4.5703125" style="92" customWidth="1"/>
    <col min="8215" max="8215" width="7.85546875" style="92" customWidth="1"/>
    <col min="8216" max="8216" width="8.140625" style="92" customWidth="1"/>
    <col min="8217" max="8220" width="4.5703125" style="92" customWidth="1"/>
    <col min="8221" max="8221" width="11.5703125" style="92"/>
    <col min="8222" max="8222" width="8.42578125" style="92" customWidth="1"/>
    <col min="8223" max="8223" width="5.42578125" style="92" customWidth="1"/>
    <col min="8224" max="8225" width="5.140625" style="92" customWidth="1"/>
    <col min="8226" max="8226" width="6.42578125" style="92" customWidth="1"/>
    <col min="8227" max="8227" width="11.5703125" style="92"/>
    <col min="8228" max="8228" width="8.42578125" style="92" customWidth="1"/>
    <col min="8229" max="8229" width="3.140625" style="92" customWidth="1"/>
    <col min="8230" max="8230" width="5.140625" style="92" customWidth="1"/>
    <col min="8231" max="8231" width="7.42578125" style="92" customWidth="1"/>
    <col min="8232" max="8232" width="4.5703125" style="92" customWidth="1"/>
    <col min="8233" max="8448" width="11.5703125" style="92"/>
    <col min="8449" max="8449" width="1.85546875" style="92" customWidth="1"/>
    <col min="8450" max="8450" width="22.28515625" style="92" customWidth="1"/>
    <col min="8451" max="8452" width="4.5703125" style="92" customWidth="1"/>
    <col min="8453" max="8453" width="7.140625" style="92" customWidth="1"/>
    <col min="8454" max="8454" width="7.85546875" style="92" customWidth="1"/>
    <col min="8455" max="8455" width="4.5703125" style="92" customWidth="1"/>
    <col min="8456" max="8456" width="8.140625" style="92" customWidth="1"/>
    <col min="8457" max="8457" width="27.140625" style="92" customWidth="1"/>
    <col min="8458" max="8458" width="7.140625" style="92" customWidth="1"/>
    <col min="8459" max="8460" width="8.5703125" style="92" customWidth="1"/>
    <col min="8461" max="8461" width="4.5703125" style="92" customWidth="1"/>
    <col min="8462" max="8462" width="7.42578125" style="92" customWidth="1"/>
    <col min="8463" max="8464" width="4.5703125" style="92" customWidth="1"/>
    <col min="8465" max="8465" width="7" style="92" customWidth="1"/>
    <col min="8466" max="8466" width="8.140625" style="92" customWidth="1"/>
    <col min="8467" max="8467" width="8" style="92" customWidth="1"/>
    <col min="8468" max="8468" width="7.140625" style="92" customWidth="1"/>
    <col min="8469" max="8469" width="6.5703125" style="92" customWidth="1"/>
    <col min="8470" max="8470" width="4.5703125" style="92" customWidth="1"/>
    <col min="8471" max="8471" width="7.85546875" style="92" customWidth="1"/>
    <col min="8472" max="8472" width="8.140625" style="92" customWidth="1"/>
    <col min="8473" max="8476" width="4.5703125" style="92" customWidth="1"/>
    <col min="8477" max="8477" width="11.5703125" style="92"/>
    <col min="8478" max="8478" width="8.42578125" style="92" customWidth="1"/>
    <col min="8479" max="8479" width="5.42578125" style="92" customWidth="1"/>
    <col min="8480" max="8481" width="5.140625" style="92" customWidth="1"/>
    <col min="8482" max="8482" width="6.42578125" style="92" customWidth="1"/>
    <col min="8483" max="8483" width="11.5703125" style="92"/>
    <col min="8484" max="8484" width="8.42578125" style="92" customWidth="1"/>
    <col min="8485" max="8485" width="3.140625" style="92" customWidth="1"/>
    <col min="8486" max="8486" width="5.140625" style="92" customWidth="1"/>
    <col min="8487" max="8487" width="7.42578125" style="92" customWidth="1"/>
    <col min="8488" max="8488" width="4.5703125" style="92" customWidth="1"/>
    <col min="8489" max="8704" width="11.5703125" style="92"/>
    <col min="8705" max="8705" width="1.85546875" style="92" customWidth="1"/>
    <col min="8706" max="8706" width="22.28515625" style="92" customWidth="1"/>
    <col min="8707" max="8708" width="4.5703125" style="92" customWidth="1"/>
    <col min="8709" max="8709" width="7.140625" style="92" customWidth="1"/>
    <col min="8710" max="8710" width="7.85546875" style="92" customWidth="1"/>
    <col min="8711" max="8711" width="4.5703125" style="92" customWidth="1"/>
    <col min="8712" max="8712" width="8.140625" style="92" customWidth="1"/>
    <col min="8713" max="8713" width="27.140625" style="92" customWidth="1"/>
    <col min="8714" max="8714" width="7.140625" style="92" customWidth="1"/>
    <col min="8715" max="8716" width="8.5703125" style="92" customWidth="1"/>
    <col min="8717" max="8717" width="4.5703125" style="92" customWidth="1"/>
    <col min="8718" max="8718" width="7.42578125" style="92" customWidth="1"/>
    <col min="8719" max="8720" width="4.5703125" style="92" customWidth="1"/>
    <col min="8721" max="8721" width="7" style="92" customWidth="1"/>
    <col min="8722" max="8722" width="8.140625" style="92" customWidth="1"/>
    <col min="8723" max="8723" width="8" style="92" customWidth="1"/>
    <col min="8724" max="8724" width="7.140625" style="92" customWidth="1"/>
    <col min="8725" max="8725" width="6.5703125" style="92" customWidth="1"/>
    <col min="8726" max="8726" width="4.5703125" style="92" customWidth="1"/>
    <col min="8727" max="8727" width="7.85546875" style="92" customWidth="1"/>
    <col min="8728" max="8728" width="8.140625" style="92" customWidth="1"/>
    <col min="8729" max="8732" width="4.5703125" style="92" customWidth="1"/>
    <col min="8733" max="8733" width="11.5703125" style="92"/>
    <col min="8734" max="8734" width="8.42578125" style="92" customWidth="1"/>
    <col min="8735" max="8735" width="5.42578125" style="92" customWidth="1"/>
    <col min="8736" max="8737" width="5.140625" style="92" customWidth="1"/>
    <col min="8738" max="8738" width="6.42578125" style="92" customWidth="1"/>
    <col min="8739" max="8739" width="11.5703125" style="92"/>
    <col min="8740" max="8740" width="8.42578125" style="92" customWidth="1"/>
    <col min="8741" max="8741" width="3.140625" style="92" customWidth="1"/>
    <col min="8742" max="8742" width="5.140625" style="92" customWidth="1"/>
    <col min="8743" max="8743" width="7.42578125" style="92" customWidth="1"/>
    <col min="8744" max="8744" width="4.5703125" style="92" customWidth="1"/>
    <col min="8745" max="8960" width="11.5703125" style="92"/>
    <col min="8961" max="8961" width="1.85546875" style="92" customWidth="1"/>
    <col min="8962" max="8962" width="22.28515625" style="92" customWidth="1"/>
    <col min="8963" max="8964" width="4.5703125" style="92" customWidth="1"/>
    <col min="8965" max="8965" width="7.140625" style="92" customWidth="1"/>
    <col min="8966" max="8966" width="7.85546875" style="92" customWidth="1"/>
    <col min="8967" max="8967" width="4.5703125" style="92" customWidth="1"/>
    <col min="8968" max="8968" width="8.140625" style="92" customWidth="1"/>
    <col min="8969" max="8969" width="27.140625" style="92" customWidth="1"/>
    <col min="8970" max="8970" width="7.140625" style="92" customWidth="1"/>
    <col min="8971" max="8972" width="8.5703125" style="92" customWidth="1"/>
    <col min="8973" max="8973" width="4.5703125" style="92" customWidth="1"/>
    <col min="8974" max="8974" width="7.42578125" style="92" customWidth="1"/>
    <col min="8975" max="8976" width="4.5703125" style="92" customWidth="1"/>
    <col min="8977" max="8977" width="7" style="92" customWidth="1"/>
    <col min="8978" max="8978" width="8.140625" style="92" customWidth="1"/>
    <col min="8979" max="8979" width="8" style="92" customWidth="1"/>
    <col min="8980" max="8980" width="7.140625" style="92" customWidth="1"/>
    <col min="8981" max="8981" width="6.5703125" style="92" customWidth="1"/>
    <col min="8982" max="8982" width="4.5703125" style="92" customWidth="1"/>
    <col min="8983" max="8983" width="7.85546875" style="92" customWidth="1"/>
    <col min="8984" max="8984" width="8.140625" style="92" customWidth="1"/>
    <col min="8985" max="8988" width="4.5703125" style="92" customWidth="1"/>
    <col min="8989" max="8989" width="11.5703125" style="92"/>
    <col min="8990" max="8990" width="8.42578125" style="92" customWidth="1"/>
    <col min="8991" max="8991" width="5.42578125" style="92" customWidth="1"/>
    <col min="8992" max="8993" width="5.140625" style="92" customWidth="1"/>
    <col min="8994" max="8994" width="6.42578125" style="92" customWidth="1"/>
    <col min="8995" max="8995" width="11.5703125" style="92"/>
    <col min="8996" max="8996" width="8.42578125" style="92" customWidth="1"/>
    <col min="8997" max="8997" width="3.140625" style="92" customWidth="1"/>
    <col min="8998" max="8998" width="5.140625" style="92" customWidth="1"/>
    <col min="8999" max="8999" width="7.42578125" style="92" customWidth="1"/>
    <col min="9000" max="9000" width="4.5703125" style="92" customWidth="1"/>
    <col min="9001" max="9216" width="11.5703125" style="92"/>
    <col min="9217" max="9217" width="1.85546875" style="92" customWidth="1"/>
    <col min="9218" max="9218" width="22.28515625" style="92" customWidth="1"/>
    <col min="9219" max="9220" width="4.5703125" style="92" customWidth="1"/>
    <col min="9221" max="9221" width="7.140625" style="92" customWidth="1"/>
    <col min="9222" max="9222" width="7.85546875" style="92" customWidth="1"/>
    <col min="9223" max="9223" width="4.5703125" style="92" customWidth="1"/>
    <col min="9224" max="9224" width="8.140625" style="92" customWidth="1"/>
    <col min="9225" max="9225" width="27.140625" style="92" customWidth="1"/>
    <col min="9226" max="9226" width="7.140625" style="92" customWidth="1"/>
    <col min="9227" max="9228" width="8.5703125" style="92" customWidth="1"/>
    <col min="9229" max="9229" width="4.5703125" style="92" customWidth="1"/>
    <col min="9230" max="9230" width="7.42578125" style="92" customWidth="1"/>
    <col min="9231" max="9232" width="4.5703125" style="92" customWidth="1"/>
    <col min="9233" max="9233" width="7" style="92" customWidth="1"/>
    <col min="9234" max="9234" width="8.140625" style="92" customWidth="1"/>
    <col min="9235" max="9235" width="8" style="92" customWidth="1"/>
    <col min="9236" max="9236" width="7.140625" style="92" customWidth="1"/>
    <col min="9237" max="9237" width="6.5703125" style="92" customWidth="1"/>
    <col min="9238" max="9238" width="4.5703125" style="92" customWidth="1"/>
    <col min="9239" max="9239" width="7.85546875" style="92" customWidth="1"/>
    <col min="9240" max="9240" width="8.140625" style="92" customWidth="1"/>
    <col min="9241" max="9244" width="4.5703125" style="92" customWidth="1"/>
    <col min="9245" max="9245" width="11.5703125" style="92"/>
    <col min="9246" max="9246" width="8.42578125" style="92" customWidth="1"/>
    <col min="9247" max="9247" width="5.42578125" style="92" customWidth="1"/>
    <col min="9248" max="9249" width="5.140625" style="92" customWidth="1"/>
    <col min="9250" max="9250" width="6.42578125" style="92" customWidth="1"/>
    <col min="9251" max="9251" width="11.5703125" style="92"/>
    <col min="9252" max="9252" width="8.42578125" style="92" customWidth="1"/>
    <col min="9253" max="9253" width="3.140625" style="92" customWidth="1"/>
    <col min="9254" max="9254" width="5.140625" style="92" customWidth="1"/>
    <col min="9255" max="9255" width="7.42578125" style="92" customWidth="1"/>
    <col min="9256" max="9256" width="4.5703125" style="92" customWidth="1"/>
    <col min="9257" max="9472" width="11.5703125" style="92"/>
    <col min="9473" max="9473" width="1.85546875" style="92" customWidth="1"/>
    <col min="9474" max="9474" width="22.28515625" style="92" customWidth="1"/>
    <col min="9475" max="9476" width="4.5703125" style="92" customWidth="1"/>
    <col min="9477" max="9477" width="7.140625" style="92" customWidth="1"/>
    <col min="9478" max="9478" width="7.85546875" style="92" customWidth="1"/>
    <col min="9479" max="9479" width="4.5703125" style="92" customWidth="1"/>
    <col min="9480" max="9480" width="8.140625" style="92" customWidth="1"/>
    <col min="9481" max="9481" width="27.140625" style="92" customWidth="1"/>
    <col min="9482" max="9482" width="7.140625" style="92" customWidth="1"/>
    <col min="9483" max="9484" width="8.5703125" style="92" customWidth="1"/>
    <col min="9485" max="9485" width="4.5703125" style="92" customWidth="1"/>
    <col min="9486" max="9486" width="7.42578125" style="92" customWidth="1"/>
    <col min="9487" max="9488" width="4.5703125" style="92" customWidth="1"/>
    <col min="9489" max="9489" width="7" style="92" customWidth="1"/>
    <col min="9490" max="9490" width="8.140625" style="92" customWidth="1"/>
    <col min="9491" max="9491" width="8" style="92" customWidth="1"/>
    <col min="9492" max="9492" width="7.140625" style="92" customWidth="1"/>
    <col min="9493" max="9493" width="6.5703125" style="92" customWidth="1"/>
    <col min="9494" max="9494" width="4.5703125" style="92" customWidth="1"/>
    <col min="9495" max="9495" width="7.85546875" style="92" customWidth="1"/>
    <col min="9496" max="9496" width="8.140625" style="92" customWidth="1"/>
    <col min="9497" max="9500" width="4.5703125" style="92" customWidth="1"/>
    <col min="9501" max="9501" width="11.5703125" style="92"/>
    <col min="9502" max="9502" width="8.42578125" style="92" customWidth="1"/>
    <col min="9503" max="9503" width="5.42578125" style="92" customWidth="1"/>
    <col min="9504" max="9505" width="5.140625" style="92" customWidth="1"/>
    <col min="9506" max="9506" width="6.42578125" style="92" customWidth="1"/>
    <col min="9507" max="9507" width="11.5703125" style="92"/>
    <col min="9508" max="9508" width="8.42578125" style="92" customWidth="1"/>
    <col min="9509" max="9509" width="3.140625" style="92" customWidth="1"/>
    <col min="9510" max="9510" width="5.140625" style="92" customWidth="1"/>
    <col min="9511" max="9511" width="7.42578125" style="92" customWidth="1"/>
    <col min="9512" max="9512" width="4.5703125" style="92" customWidth="1"/>
    <col min="9513" max="9728" width="11.5703125" style="92"/>
    <col min="9729" max="9729" width="1.85546875" style="92" customWidth="1"/>
    <col min="9730" max="9730" width="22.28515625" style="92" customWidth="1"/>
    <col min="9731" max="9732" width="4.5703125" style="92" customWidth="1"/>
    <col min="9733" max="9733" width="7.140625" style="92" customWidth="1"/>
    <col min="9734" max="9734" width="7.85546875" style="92" customWidth="1"/>
    <col min="9735" max="9735" width="4.5703125" style="92" customWidth="1"/>
    <col min="9736" max="9736" width="8.140625" style="92" customWidth="1"/>
    <col min="9737" max="9737" width="27.140625" style="92" customWidth="1"/>
    <col min="9738" max="9738" width="7.140625" style="92" customWidth="1"/>
    <col min="9739" max="9740" width="8.5703125" style="92" customWidth="1"/>
    <col min="9741" max="9741" width="4.5703125" style="92" customWidth="1"/>
    <col min="9742" max="9742" width="7.42578125" style="92" customWidth="1"/>
    <col min="9743" max="9744" width="4.5703125" style="92" customWidth="1"/>
    <col min="9745" max="9745" width="7" style="92" customWidth="1"/>
    <col min="9746" max="9746" width="8.140625" style="92" customWidth="1"/>
    <col min="9747" max="9747" width="8" style="92" customWidth="1"/>
    <col min="9748" max="9748" width="7.140625" style="92" customWidth="1"/>
    <col min="9749" max="9749" width="6.5703125" style="92" customWidth="1"/>
    <col min="9750" max="9750" width="4.5703125" style="92" customWidth="1"/>
    <col min="9751" max="9751" width="7.85546875" style="92" customWidth="1"/>
    <col min="9752" max="9752" width="8.140625" style="92" customWidth="1"/>
    <col min="9753" max="9756" width="4.5703125" style="92" customWidth="1"/>
    <col min="9757" max="9757" width="11.5703125" style="92"/>
    <col min="9758" max="9758" width="8.42578125" style="92" customWidth="1"/>
    <col min="9759" max="9759" width="5.42578125" style="92" customWidth="1"/>
    <col min="9760" max="9761" width="5.140625" style="92" customWidth="1"/>
    <col min="9762" max="9762" width="6.42578125" style="92" customWidth="1"/>
    <col min="9763" max="9763" width="11.5703125" style="92"/>
    <col min="9764" max="9764" width="8.42578125" style="92" customWidth="1"/>
    <col min="9765" max="9765" width="3.140625" style="92" customWidth="1"/>
    <col min="9766" max="9766" width="5.140625" style="92" customWidth="1"/>
    <col min="9767" max="9767" width="7.42578125" style="92" customWidth="1"/>
    <col min="9768" max="9768" width="4.5703125" style="92" customWidth="1"/>
    <col min="9769" max="9984" width="11.5703125" style="92"/>
    <col min="9985" max="9985" width="1.85546875" style="92" customWidth="1"/>
    <col min="9986" max="9986" width="22.28515625" style="92" customWidth="1"/>
    <col min="9987" max="9988" width="4.5703125" style="92" customWidth="1"/>
    <col min="9989" max="9989" width="7.140625" style="92" customWidth="1"/>
    <col min="9990" max="9990" width="7.85546875" style="92" customWidth="1"/>
    <col min="9991" max="9991" width="4.5703125" style="92" customWidth="1"/>
    <col min="9992" max="9992" width="8.140625" style="92" customWidth="1"/>
    <col min="9993" max="9993" width="27.140625" style="92" customWidth="1"/>
    <col min="9994" max="9994" width="7.140625" style="92" customWidth="1"/>
    <col min="9995" max="9996" width="8.5703125" style="92" customWidth="1"/>
    <col min="9997" max="9997" width="4.5703125" style="92" customWidth="1"/>
    <col min="9998" max="9998" width="7.42578125" style="92" customWidth="1"/>
    <col min="9999" max="10000" width="4.5703125" style="92" customWidth="1"/>
    <col min="10001" max="10001" width="7" style="92" customWidth="1"/>
    <col min="10002" max="10002" width="8.140625" style="92" customWidth="1"/>
    <col min="10003" max="10003" width="8" style="92" customWidth="1"/>
    <col min="10004" max="10004" width="7.140625" style="92" customWidth="1"/>
    <col min="10005" max="10005" width="6.5703125" style="92" customWidth="1"/>
    <col min="10006" max="10006" width="4.5703125" style="92" customWidth="1"/>
    <col min="10007" max="10007" width="7.85546875" style="92" customWidth="1"/>
    <col min="10008" max="10008" width="8.140625" style="92" customWidth="1"/>
    <col min="10009" max="10012" width="4.5703125" style="92" customWidth="1"/>
    <col min="10013" max="10013" width="11.5703125" style="92"/>
    <col min="10014" max="10014" width="8.42578125" style="92" customWidth="1"/>
    <col min="10015" max="10015" width="5.42578125" style="92" customWidth="1"/>
    <col min="10016" max="10017" width="5.140625" style="92" customWidth="1"/>
    <col min="10018" max="10018" width="6.42578125" style="92" customWidth="1"/>
    <col min="10019" max="10019" width="11.5703125" style="92"/>
    <col min="10020" max="10020" width="8.42578125" style="92" customWidth="1"/>
    <col min="10021" max="10021" width="3.140625" style="92" customWidth="1"/>
    <col min="10022" max="10022" width="5.140625" style="92" customWidth="1"/>
    <col min="10023" max="10023" width="7.42578125" style="92" customWidth="1"/>
    <col min="10024" max="10024" width="4.5703125" style="92" customWidth="1"/>
    <col min="10025" max="10240" width="11.5703125" style="92"/>
    <col min="10241" max="10241" width="1.85546875" style="92" customWidth="1"/>
    <col min="10242" max="10242" width="22.28515625" style="92" customWidth="1"/>
    <col min="10243" max="10244" width="4.5703125" style="92" customWidth="1"/>
    <col min="10245" max="10245" width="7.140625" style="92" customWidth="1"/>
    <col min="10246" max="10246" width="7.85546875" style="92" customWidth="1"/>
    <col min="10247" max="10247" width="4.5703125" style="92" customWidth="1"/>
    <col min="10248" max="10248" width="8.140625" style="92" customWidth="1"/>
    <col min="10249" max="10249" width="27.140625" style="92" customWidth="1"/>
    <col min="10250" max="10250" width="7.140625" style="92" customWidth="1"/>
    <col min="10251" max="10252" width="8.5703125" style="92" customWidth="1"/>
    <col min="10253" max="10253" width="4.5703125" style="92" customWidth="1"/>
    <col min="10254" max="10254" width="7.42578125" style="92" customWidth="1"/>
    <col min="10255" max="10256" width="4.5703125" style="92" customWidth="1"/>
    <col min="10257" max="10257" width="7" style="92" customWidth="1"/>
    <col min="10258" max="10258" width="8.140625" style="92" customWidth="1"/>
    <col min="10259" max="10259" width="8" style="92" customWidth="1"/>
    <col min="10260" max="10260" width="7.140625" style="92" customWidth="1"/>
    <col min="10261" max="10261" width="6.5703125" style="92" customWidth="1"/>
    <col min="10262" max="10262" width="4.5703125" style="92" customWidth="1"/>
    <col min="10263" max="10263" width="7.85546875" style="92" customWidth="1"/>
    <col min="10264" max="10264" width="8.140625" style="92" customWidth="1"/>
    <col min="10265" max="10268" width="4.5703125" style="92" customWidth="1"/>
    <col min="10269" max="10269" width="11.5703125" style="92"/>
    <col min="10270" max="10270" width="8.42578125" style="92" customWidth="1"/>
    <col min="10271" max="10271" width="5.42578125" style="92" customWidth="1"/>
    <col min="10272" max="10273" width="5.140625" style="92" customWidth="1"/>
    <col min="10274" max="10274" width="6.42578125" style="92" customWidth="1"/>
    <col min="10275" max="10275" width="11.5703125" style="92"/>
    <col min="10276" max="10276" width="8.42578125" style="92" customWidth="1"/>
    <col min="10277" max="10277" width="3.140625" style="92" customWidth="1"/>
    <col min="10278" max="10278" width="5.140625" style="92" customWidth="1"/>
    <col min="10279" max="10279" width="7.42578125" style="92" customWidth="1"/>
    <col min="10280" max="10280" width="4.5703125" style="92" customWidth="1"/>
    <col min="10281" max="10496" width="11.5703125" style="92"/>
    <col min="10497" max="10497" width="1.85546875" style="92" customWidth="1"/>
    <col min="10498" max="10498" width="22.28515625" style="92" customWidth="1"/>
    <col min="10499" max="10500" width="4.5703125" style="92" customWidth="1"/>
    <col min="10501" max="10501" width="7.140625" style="92" customWidth="1"/>
    <col min="10502" max="10502" width="7.85546875" style="92" customWidth="1"/>
    <col min="10503" max="10503" width="4.5703125" style="92" customWidth="1"/>
    <col min="10504" max="10504" width="8.140625" style="92" customWidth="1"/>
    <col min="10505" max="10505" width="27.140625" style="92" customWidth="1"/>
    <col min="10506" max="10506" width="7.140625" style="92" customWidth="1"/>
    <col min="10507" max="10508" width="8.5703125" style="92" customWidth="1"/>
    <col min="10509" max="10509" width="4.5703125" style="92" customWidth="1"/>
    <col min="10510" max="10510" width="7.42578125" style="92" customWidth="1"/>
    <col min="10511" max="10512" width="4.5703125" style="92" customWidth="1"/>
    <col min="10513" max="10513" width="7" style="92" customWidth="1"/>
    <col min="10514" max="10514" width="8.140625" style="92" customWidth="1"/>
    <col min="10515" max="10515" width="8" style="92" customWidth="1"/>
    <col min="10516" max="10516" width="7.140625" style="92" customWidth="1"/>
    <col min="10517" max="10517" width="6.5703125" style="92" customWidth="1"/>
    <col min="10518" max="10518" width="4.5703125" style="92" customWidth="1"/>
    <col min="10519" max="10519" width="7.85546875" style="92" customWidth="1"/>
    <col min="10520" max="10520" width="8.140625" style="92" customWidth="1"/>
    <col min="10521" max="10524" width="4.5703125" style="92" customWidth="1"/>
    <col min="10525" max="10525" width="11.5703125" style="92"/>
    <col min="10526" max="10526" width="8.42578125" style="92" customWidth="1"/>
    <col min="10527" max="10527" width="5.42578125" style="92" customWidth="1"/>
    <col min="10528" max="10529" width="5.140625" style="92" customWidth="1"/>
    <col min="10530" max="10530" width="6.42578125" style="92" customWidth="1"/>
    <col min="10531" max="10531" width="11.5703125" style="92"/>
    <col min="10532" max="10532" width="8.42578125" style="92" customWidth="1"/>
    <col min="10533" max="10533" width="3.140625" style="92" customWidth="1"/>
    <col min="10534" max="10534" width="5.140625" style="92" customWidth="1"/>
    <col min="10535" max="10535" width="7.42578125" style="92" customWidth="1"/>
    <col min="10536" max="10536" width="4.5703125" style="92" customWidth="1"/>
    <col min="10537" max="10752" width="11.5703125" style="92"/>
    <col min="10753" max="10753" width="1.85546875" style="92" customWidth="1"/>
    <col min="10754" max="10754" width="22.28515625" style="92" customWidth="1"/>
    <col min="10755" max="10756" width="4.5703125" style="92" customWidth="1"/>
    <col min="10757" max="10757" width="7.140625" style="92" customWidth="1"/>
    <col min="10758" max="10758" width="7.85546875" style="92" customWidth="1"/>
    <col min="10759" max="10759" width="4.5703125" style="92" customWidth="1"/>
    <col min="10760" max="10760" width="8.140625" style="92" customWidth="1"/>
    <col min="10761" max="10761" width="27.140625" style="92" customWidth="1"/>
    <col min="10762" max="10762" width="7.140625" style="92" customWidth="1"/>
    <col min="10763" max="10764" width="8.5703125" style="92" customWidth="1"/>
    <col min="10765" max="10765" width="4.5703125" style="92" customWidth="1"/>
    <col min="10766" max="10766" width="7.42578125" style="92" customWidth="1"/>
    <col min="10767" max="10768" width="4.5703125" style="92" customWidth="1"/>
    <col min="10769" max="10769" width="7" style="92" customWidth="1"/>
    <col min="10770" max="10770" width="8.140625" style="92" customWidth="1"/>
    <col min="10771" max="10771" width="8" style="92" customWidth="1"/>
    <col min="10772" max="10772" width="7.140625" style="92" customWidth="1"/>
    <col min="10773" max="10773" width="6.5703125" style="92" customWidth="1"/>
    <col min="10774" max="10774" width="4.5703125" style="92" customWidth="1"/>
    <col min="10775" max="10775" width="7.85546875" style="92" customWidth="1"/>
    <col min="10776" max="10776" width="8.140625" style="92" customWidth="1"/>
    <col min="10777" max="10780" width="4.5703125" style="92" customWidth="1"/>
    <col min="10781" max="10781" width="11.5703125" style="92"/>
    <col min="10782" max="10782" width="8.42578125" style="92" customWidth="1"/>
    <col min="10783" max="10783" width="5.42578125" style="92" customWidth="1"/>
    <col min="10784" max="10785" width="5.140625" style="92" customWidth="1"/>
    <col min="10786" max="10786" width="6.42578125" style="92" customWidth="1"/>
    <col min="10787" max="10787" width="11.5703125" style="92"/>
    <col min="10788" max="10788" width="8.42578125" style="92" customWidth="1"/>
    <col min="10789" max="10789" width="3.140625" style="92" customWidth="1"/>
    <col min="10790" max="10790" width="5.140625" style="92" customWidth="1"/>
    <col min="10791" max="10791" width="7.42578125" style="92" customWidth="1"/>
    <col min="10792" max="10792" width="4.5703125" style="92" customWidth="1"/>
    <col min="10793" max="11008" width="11.5703125" style="92"/>
    <col min="11009" max="11009" width="1.85546875" style="92" customWidth="1"/>
    <col min="11010" max="11010" width="22.28515625" style="92" customWidth="1"/>
    <col min="11011" max="11012" width="4.5703125" style="92" customWidth="1"/>
    <col min="11013" max="11013" width="7.140625" style="92" customWidth="1"/>
    <col min="11014" max="11014" width="7.85546875" style="92" customWidth="1"/>
    <col min="11015" max="11015" width="4.5703125" style="92" customWidth="1"/>
    <col min="11016" max="11016" width="8.140625" style="92" customWidth="1"/>
    <col min="11017" max="11017" width="27.140625" style="92" customWidth="1"/>
    <col min="11018" max="11018" width="7.140625" style="92" customWidth="1"/>
    <col min="11019" max="11020" width="8.5703125" style="92" customWidth="1"/>
    <col min="11021" max="11021" width="4.5703125" style="92" customWidth="1"/>
    <col min="11022" max="11022" width="7.42578125" style="92" customWidth="1"/>
    <col min="11023" max="11024" width="4.5703125" style="92" customWidth="1"/>
    <col min="11025" max="11025" width="7" style="92" customWidth="1"/>
    <col min="11026" max="11026" width="8.140625" style="92" customWidth="1"/>
    <col min="11027" max="11027" width="8" style="92" customWidth="1"/>
    <col min="11028" max="11028" width="7.140625" style="92" customWidth="1"/>
    <col min="11029" max="11029" width="6.5703125" style="92" customWidth="1"/>
    <col min="11030" max="11030" width="4.5703125" style="92" customWidth="1"/>
    <col min="11031" max="11031" width="7.85546875" style="92" customWidth="1"/>
    <col min="11032" max="11032" width="8.140625" style="92" customWidth="1"/>
    <col min="11033" max="11036" width="4.5703125" style="92" customWidth="1"/>
    <col min="11037" max="11037" width="11.5703125" style="92"/>
    <col min="11038" max="11038" width="8.42578125" style="92" customWidth="1"/>
    <col min="11039" max="11039" width="5.42578125" style="92" customWidth="1"/>
    <col min="11040" max="11041" width="5.140625" style="92" customWidth="1"/>
    <col min="11042" max="11042" width="6.42578125" style="92" customWidth="1"/>
    <col min="11043" max="11043" width="11.5703125" style="92"/>
    <col min="11044" max="11044" width="8.42578125" style="92" customWidth="1"/>
    <col min="11045" max="11045" width="3.140625" style="92" customWidth="1"/>
    <col min="11046" max="11046" width="5.140625" style="92" customWidth="1"/>
    <col min="11047" max="11047" width="7.42578125" style="92" customWidth="1"/>
    <col min="11048" max="11048" width="4.5703125" style="92" customWidth="1"/>
    <col min="11049" max="11264" width="11.5703125" style="92"/>
    <col min="11265" max="11265" width="1.85546875" style="92" customWidth="1"/>
    <col min="11266" max="11266" width="22.28515625" style="92" customWidth="1"/>
    <col min="11267" max="11268" width="4.5703125" style="92" customWidth="1"/>
    <col min="11269" max="11269" width="7.140625" style="92" customWidth="1"/>
    <col min="11270" max="11270" width="7.85546875" style="92" customWidth="1"/>
    <col min="11271" max="11271" width="4.5703125" style="92" customWidth="1"/>
    <col min="11272" max="11272" width="8.140625" style="92" customWidth="1"/>
    <col min="11273" max="11273" width="27.140625" style="92" customWidth="1"/>
    <col min="11274" max="11274" width="7.140625" style="92" customWidth="1"/>
    <col min="11275" max="11276" width="8.5703125" style="92" customWidth="1"/>
    <col min="11277" max="11277" width="4.5703125" style="92" customWidth="1"/>
    <col min="11278" max="11278" width="7.42578125" style="92" customWidth="1"/>
    <col min="11279" max="11280" width="4.5703125" style="92" customWidth="1"/>
    <col min="11281" max="11281" width="7" style="92" customWidth="1"/>
    <col min="11282" max="11282" width="8.140625" style="92" customWidth="1"/>
    <col min="11283" max="11283" width="8" style="92" customWidth="1"/>
    <col min="11284" max="11284" width="7.140625" style="92" customWidth="1"/>
    <col min="11285" max="11285" width="6.5703125" style="92" customWidth="1"/>
    <col min="11286" max="11286" width="4.5703125" style="92" customWidth="1"/>
    <col min="11287" max="11287" width="7.85546875" style="92" customWidth="1"/>
    <col min="11288" max="11288" width="8.140625" style="92" customWidth="1"/>
    <col min="11289" max="11292" width="4.5703125" style="92" customWidth="1"/>
    <col min="11293" max="11293" width="11.5703125" style="92"/>
    <col min="11294" max="11294" width="8.42578125" style="92" customWidth="1"/>
    <col min="11295" max="11295" width="5.42578125" style="92" customWidth="1"/>
    <col min="11296" max="11297" width="5.140625" style="92" customWidth="1"/>
    <col min="11298" max="11298" width="6.42578125" style="92" customWidth="1"/>
    <col min="11299" max="11299" width="11.5703125" style="92"/>
    <col min="11300" max="11300" width="8.42578125" style="92" customWidth="1"/>
    <col min="11301" max="11301" width="3.140625" style="92" customWidth="1"/>
    <col min="11302" max="11302" width="5.140625" style="92" customWidth="1"/>
    <col min="11303" max="11303" width="7.42578125" style="92" customWidth="1"/>
    <col min="11304" max="11304" width="4.5703125" style="92" customWidth="1"/>
    <col min="11305" max="11520" width="11.5703125" style="92"/>
    <col min="11521" max="11521" width="1.85546875" style="92" customWidth="1"/>
    <col min="11522" max="11522" width="22.28515625" style="92" customWidth="1"/>
    <col min="11523" max="11524" width="4.5703125" style="92" customWidth="1"/>
    <col min="11525" max="11525" width="7.140625" style="92" customWidth="1"/>
    <col min="11526" max="11526" width="7.85546875" style="92" customWidth="1"/>
    <col min="11527" max="11527" width="4.5703125" style="92" customWidth="1"/>
    <col min="11528" max="11528" width="8.140625" style="92" customWidth="1"/>
    <col min="11529" max="11529" width="27.140625" style="92" customWidth="1"/>
    <col min="11530" max="11530" width="7.140625" style="92" customWidth="1"/>
    <col min="11531" max="11532" width="8.5703125" style="92" customWidth="1"/>
    <col min="11533" max="11533" width="4.5703125" style="92" customWidth="1"/>
    <col min="11534" max="11534" width="7.42578125" style="92" customWidth="1"/>
    <col min="11535" max="11536" width="4.5703125" style="92" customWidth="1"/>
    <col min="11537" max="11537" width="7" style="92" customWidth="1"/>
    <col min="11538" max="11538" width="8.140625" style="92" customWidth="1"/>
    <col min="11539" max="11539" width="8" style="92" customWidth="1"/>
    <col min="11540" max="11540" width="7.140625" style="92" customWidth="1"/>
    <col min="11541" max="11541" width="6.5703125" style="92" customWidth="1"/>
    <col min="11542" max="11542" width="4.5703125" style="92" customWidth="1"/>
    <col min="11543" max="11543" width="7.85546875" style="92" customWidth="1"/>
    <col min="11544" max="11544" width="8.140625" style="92" customWidth="1"/>
    <col min="11545" max="11548" width="4.5703125" style="92" customWidth="1"/>
    <col min="11549" max="11549" width="11.5703125" style="92"/>
    <col min="11550" max="11550" width="8.42578125" style="92" customWidth="1"/>
    <col min="11551" max="11551" width="5.42578125" style="92" customWidth="1"/>
    <col min="11552" max="11553" width="5.140625" style="92" customWidth="1"/>
    <col min="11554" max="11554" width="6.42578125" style="92" customWidth="1"/>
    <col min="11555" max="11555" width="11.5703125" style="92"/>
    <col min="11556" max="11556" width="8.42578125" style="92" customWidth="1"/>
    <col min="11557" max="11557" width="3.140625" style="92" customWidth="1"/>
    <col min="11558" max="11558" width="5.140625" style="92" customWidth="1"/>
    <col min="11559" max="11559" width="7.42578125" style="92" customWidth="1"/>
    <col min="11560" max="11560" width="4.5703125" style="92" customWidth="1"/>
    <col min="11561" max="11776" width="11.5703125" style="92"/>
    <col min="11777" max="11777" width="1.85546875" style="92" customWidth="1"/>
    <col min="11778" max="11778" width="22.28515625" style="92" customWidth="1"/>
    <col min="11779" max="11780" width="4.5703125" style="92" customWidth="1"/>
    <col min="11781" max="11781" width="7.140625" style="92" customWidth="1"/>
    <col min="11782" max="11782" width="7.85546875" style="92" customWidth="1"/>
    <col min="11783" max="11783" width="4.5703125" style="92" customWidth="1"/>
    <col min="11784" max="11784" width="8.140625" style="92" customWidth="1"/>
    <col min="11785" max="11785" width="27.140625" style="92" customWidth="1"/>
    <col min="11786" max="11786" width="7.140625" style="92" customWidth="1"/>
    <col min="11787" max="11788" width="8.5703125" style="92" customWidth="1"/>
    <col min="11789" max="11789" width="4.5703125" style="92" customWidth="1"/>
    <col min="11790" max="11790" width="7.42578125" style="92" customWidth="1"/>
    <col min="11791" max="11792" width="4.5703125" style="92" customWidth="1"/>
    <col min="11793" max="11793" width="7" style="92" customWidth="1"/>
    <col min="11794" max="11794" width="8.140625" style="92" customWidth="1"/>
    <col min="11795" max="11795" width="8" style="92" customWidth="1"/>
    <col min="11796" max="11796" width="7.140625" style="92" customWidth="1"/>
    <col min="11797" max="11797" width="6.5703125" style="92" customWidth="1"/>
    <col min="11798" max="11798" width="4.5703125" style="92" customWidth="1"/>
    <col min="11799" max="11799" width="7.85546875" style="92" customWidth="1"/>
    <col min="11800" max="11800" width="8.140625" style="92" customWidth="1"/>
    <col min="11801" max="11804" width="4.5703125" style="92" customWidth="1"/>
    <col min="11805" max="11805" width="11.5703125" style="92"/>
    <col min="11806" max="11806" width="8.42578125" style="92" customWidth="1"/>
    <col min="11807" max="11807" width="5.42578125" style="92" customWidth="1"/>
    <col min="11808" max="11809" width="5.140625" style="92" customWidth="1"/>
    <col min="11810" max="11810" width="6.42578125" style="92" customWidth="1"/>
    <col min="11811" max="11811" width="11.5703125" style="92"/>
    <col min="11812" max="11812" width="8.42578125" style="92" customWidth="1"/>
    <col min="11813" max="11813" width="3.140625" style="92" customWidth="1"/>
    <col min="11814" max="11814" width="5.140625" style="92" customWidth="1"/>
    <col min="11815" max="11815" width="7.42578125" style="92" customWidth="1"/>
    <col min="11816" max="11816" width="4.5703125" style="92" customWidth="1"/>
    <col min="11817" max="12032" width="11.5703125" style="92"/>
    <col min="12033" max="12033" width="1.85546875" style="92" customWidth="1"/>
    <col min="12034" max="12034" width="22.28515625" style="92" customWidth="1"/>
    <col min="12035" max="12036" width="4.5703125" style="92" customWidth="1"/>
    <col min="12037" max="12037" width="7.140625" style="92" customWidth="1"/>
    <col min="12038" max="12038" width="7.85546875" style="92" customWidth="1"/>
    <col min="12039" max="12039" width="4.5703125" style="92" customWidth="1"/>
    <col min="12040" max="12040" width="8.140625" style="92" customWidth="1"/>
    <col min="12041" max="12041" width="27.140625" style="92" customWidth="1"/>
    <col min="12042" max="12042" width="7.140625" style="92" customWidth="1"/>
    <col min="12043" max="12044" width="8.5703125" style="92" customWidth="1"/>
    <col min="12045" max="12045" width="4.5703125" style="92" customWidth="1"/>
    <col min="12046" max="12046" width="7.42578125" style="92" customWidth="1"/>
    <col min="12047" max="12048" width="4.5703125" style="92" customWidth="1"/>
    <col min="12049" max="12049" width="7" style="92" customWidth="1"/>
    <col min="12050" max="12050" width="8.140625" style="92" customWidth="1"/>
    <col min="12051" max="12051" width="8" style="92" customWidth="1"/>
    <col min="12052" max="12052" width="7.140625" style="92" customWidth="1"/>
    <col min="12053" max="12053" width="6.5703125" style="92" customWidth="1"/>
    <col min="12054" max="12054" width="4.5703125" style="92" customWidth="1"/>
    <col min="12055" max="12055" width="7.85546875" style="92" customWidth="1"/>
    <col min="12056" max="12056" width="8.140625" style="92" customWidth="1"/>
    <col min="12057" max="12060" width="4.5703125" style="92" customWidth="1"/>
    <col min="12061" max="12061" width="11.5703125" style="92"/>
    <col min="12062" max="12062" width="8.42578125" style="92" customWidth="1"/>
    <col min="12063" max="12063" width="5.42578125" style="92" customWidth="1"/>
    <col min="12064" max="12065" width="5.140625" style="92" customWidth="1"/>
    <col min="12066" max="12066" width="6.42578125" style="92" customWidth="1"/>
    <col min="12067" max="12067" width="11.5703125" style="92"/>
    <col min="12068" max="12068" width="8.42578125" style="92" customWidth="1"/>
    <col min="12069" max="12069" width="3.140625" style="92" customWidth="1"/>
    <col min="12070" max="12070" width="5.140625" style="92" customWidth="1"/>
    <col min="12071" max="12071" width="7.42578125" style="92" customWidth="1"/>
    <col min="12072" max="12072" width="4.5703125" style="92" customWidth="1"/>
    <col min="12073" max="12288" width="11.5703125" style="92"/>
    <col min="12289" max="12289" width="1.85546875" style="92" customWidth="1"/>
    <col min="12290" max="12290" width="22.28515625" style="92" customWidth="1"/>
    <col min="12291" max="12292" width="4.5703125" style="92" customWidth="1"/>
    <col min="12293" max="12293" width="7.140625" style="92" customWidth="1"/>
    <col min="12294" max="12294" width="7.85546875" style="92" customWidth="1"/>
    <col min="12295" max="12295" width="4.5703125" style="92" customWidth="1"/>
    <col min="12296" max="12296" width="8.140625" style="92" customWidth="1"/>
    <col min="12297" max="12297" width="27.140625" style="92" customWidth="1"/>
    <col min="12298" max="12298" width="7.140625" style="92" customWidth="1"/>
    <col min="12299" max="12300" width="8.5703125" style="92" customWidth="1"/>
    <col min="12301" max="12301" width="4.5703125" style="92" customWidth="1"/>
    <col min="12302" max="12302" width="7.42578125" style="92" customWidth="1"/>
    <col min="12303" max="12304" width="4.5703125" style="92" customWidth="1"/>
    <col min="12305" max="12305" width="7" style="92" customWidth="1"/>
    <col min="12306" max="12306" width="8.140625" style="92" customWidth="1"/>
    <col min="12307" max="12307" width="8" style="92" customWidth="1"/>
    <col min="12308" max="12308" width="7.140625" style="92" customWidth="1"/>
    <col min="12309" max="12309" width="6.5703125" style="92" customWidth="1"/>
    <col min="12310" max="12310" width="4.5703125" style="92" customWidth="1"/>
    <col min="12311" max="12311" width="7.85546875" style="92" customWidth="1"/>
    <col min="12312" max="12312" width="8.140625" style="92" customWidth="1"/>
    <col min="12313" max="12316" width="4.5703125" style="92" customWidth="1"/>
    <col min="12317" max="12317" width="11.5703125" style="92"/>
    <col min="12318" max="12318" width="8.42578125" style="92" customWidth="1"/>
    <col min="12319" max="12319" width="5.42578125" style="92" customWidth="1"/>
    <col min="12320" max="12321" width="5.140625" style="92" customWidth="1"/>
    <col min="12322" max="12322" width="6.42578125" style="92" customWidth="1"/>
    <col min="12323" max="12323" width="11.5703125" style="92"/>
    <col min="12324" max="12324" width="8.42578125" style="92" customWidth="1"/>
    <col min="12325" max="12325" width="3.140625" style="92" customWidth="1"/>
    <col min="12326" max="12326" width="5.140625" style="92" customWidth="1"/>
    <col min="12327" max="12327" width="7.42578125" style="92" customWidth="1"/>
    <col min="12328" max="12328" width="4.5703125" style="92" customWidth="1"/>
    <col min="12329" max="12544" width="11.5703125" style="92"/>
    <col min="12545" max="12545" width="1.85546875" style="92" customWidth="1"/>
    <col min="12546" max="12546" width="22.28515625" style="92" customWidth="1"/>
    <col min="12547" max="12548" width="4.5703125" style="92" customWidth="1"/>
    <col min="12549" max="12549" width="7.140625" style="92" customWidth="1"/>
    <col min="12550" max="12550" width="7.85546875" style="92" customWidth="1"/>
    <col min="12551" max="12551" width="4.5703125" style="92" customWidth="1"/>
    <col min="12552" max="12552" width="8.140625" style="92" customWidth="1"/>
    <col min="12553" max="12553" width="27.140625" style="92" customWidth="1"/>
    <col min="12554" max="12554" width="7.140625" style="92" customWidth="1"/>
    <col min="12555" max="12556" width="8.5703125" style="92" customWidth="1"/>
    <col min="12557" max="12557" width="4.5703125" style="92" customWidth="1"/>
    <col min="12558" max="12558" width="7.42578125" style="92" customWidth="1"/>
    <col min="12559" max="12560" width="4.5703125" style="92" customWidth="1"/>
    <col min="12561" max="12561" width="7" style="92" customWidth="1"/>
    <col min="12562" max="12562" width="8.140625" style="92" customWidth="1"/>
    <col min="12563" max="12563" width="8" style="92" customWidth="1"/>
    <col min="12564" max="12564" width="7.140625" style="92" customWidth="1"/>
    <col min="12565" max="12565" width="6.5703125" style="92" customWidth="1"/>
    <col min="12566" max="12566" width="4.5703125" style="92" customWidth="1"/>
    <col min="12567" max="12567" width="7.85546875" style="92" customWidth="1"/>
    <col min="12568" max="12568" width="8.140625" style="92" customWidth="1"/>
    <col min="12569" max="12572" width="4.5703125" style="92" customWidth="1"/>
    <col min="12573" max="12573" width="11.5703125" style="92"/>
    <col min="12574" max="12574" width="8.42578125" style="92" customWidth="1"/>
    <col min="12575" max="12575" width="5.42578125" style="92" customWidth="1"/>
    <col min="12576" max="12577" width="5.140625" style="92" customWidth="1"/>
    <col min="12578" max="12578" width="6.42578125" style="92" customWidth="1"/>
    <col min="12579" max="12579" width="11.5703125" style="92"/>
    <col min="12580" max="12580" width="8.42578125" style="92" customWidth="1"/>
    <col min="12581" max="12581" width="3.140625" style="92" customWidth="1"/>
    <col min="12582" max="12582" width="5.140625" style="92" customWidth="1"/>
    <col min="12583" max="12583" width="7.42578125" style="92" customWidth="1"/>
    <col min="12584" max="12584" width="4.5703125" style="92" customWidth="1"/>
    <col min="12585" max="12800" width="11.5703125" style="92"/>
    <col min="12801" max="12801" width="1.85546875" style="92" customWidth="1"/>
    <col min="12802" max="12802" width="22.28515625" style="92" customWidth="1"/>
    <col min="12803" max="12804" width="4.5703125" style="92" customWidth="1"/>
    <col min="12805" max="12805" width="7.140625" style="92" customWidth="1"/>
    <col min="12806" max="12806" width="7.85546875" style="92" customWidth="1"/>
    <col min="12807" max="12807" width="4.5703125" style="92" customWidth="1"/>
    <col min="12808" max="12808" width="8.140625" style="92" customWidth="1"/>
    <col min="12809" max="12809" width="27.140625" style="92" customWidth="1"/>
    <col min="12810" max="12810" width="7.140625" style="92" customWidth="1"/>
    <col min="12811" max="12812" width="8.5703125" style="92" customWidth="1"/>
    <col min="12813" max="12813" width="4.5703125" style="92" customWidth="1"/>
    <col min="12814" max="12814" width="7.42578125" style="92" customWidth="1"/>
    <col min="12815" max="12816" width="4.5703125" style="92" customWidth="1"/>
    <col min="12817" max="12817" width="7" style="92" customWidth="1"/>
    <col min="12818" max="12818" width="8.140625" style="92" customWidth="1"/>
    <col min="12819" max="12819" width="8" style="92" customWidth="1"/>
    <col min="12820" max="12820" width="7.140625" style="92" customWidth="1"/>
    <col min="12821" max="12821" width="6.5703125" style="92" customWidth="1"/>
    <col min="12822" max="12822" width="4.5703125" style="92" customWidth="1"/>
    <col min="12823" max="12823" width="7.85546875" style="92" customWidth="1"/>
    <col min="12824" max="12824" width="8.140625" style="92" customWidth="1"/>
    <col min="12825" max="12828" width="4.5703125" style="92" customWidth="1"/>
    <col min="12829" max="12829" width="11.5703125" style="92"/>
    <col min="12830" max="12830" width="8.42578125" style="92" customWidth="1"/>
    <col min="12831" max="12831" width="5.42578125" style="92" customWidth="1"/>
    <col min="12832" max="12833" width="5.140625" style="92" customWidth="1"/>
    <col min="12834" max="12834" width="6.42578125" style="92" customWidth="1"/>
    <col min="12835" max="12835" width="11.5703125" style="92"/>
    <col min="12836" max="12836" width="8.42578125" style="92" customWidth="1"/>
    <col min="12837" max="12837" width="3.140625" style="92" customWidth="1"/>
    <col min="12838" max="12838" width="5.140625" style="92" customWidth="1"/>
    <col min="12839" max="12839" width="7.42578125" style="92" customWidth="1"/>
    <col min="12840" max="12840" width="4.5703125" style="92" customWidth="1"/>
    <col min="12841" max="13056" width="11.5703125" style="92"/>
    <col min="13057" max="13057" width="1.85546875" style="92" customWidth="1"/>
    <col min="13058" max="13058" width="22.28515625" style="92" customWidth="1"/>
    <col min="13059" max="13060" width="4.5703125" style="92" customWidth="1"/>
    <col min="13061" max="13061" width="7.140625" style="92" customWidth="1"/>
    <col min="13062" max="13062" width="7.85546875" style="92" customWidth="1"/>
    <col min="13063" max="13063" width="4.5703125" style="92" customWidth="1"/>
    <col min="13064" max="13064" width="8.140625" style="92" customWidth="1"/>
    <col min="13065" max="13065" width="27.140625" style="92" customWidth="1"/>
    <col min="13066" max="13066" width="7.140625" style="92" customWidth="1"/>
    <col min="13067" max="13068" width="8.5703125" style="92" customWidth="1"/>
    <col min="13069" max="13069" width="4.5703125" style="92" customWidth="1"/>
    <col min="13070" max="13070" width="7.42578125" style="92" customWidth="1"/>
    <col min="13071" max="13072" width="4.5703125" style="92" customWidth="1"/>
    <col min="13073" max="13073" width="7" style="92" customWidth="1"/>
    <col min="13074" max="13074" width="8.140625" style="92" customWidth="1"/>
    <col min="13075" max="13075" width="8" style="92" customWidth="1"/>
    <col min="13076" max="13076" width="7.140625" style="92" customWidth="1"/>
    <col min="13077" max="13077" width="6.5703125" style="92" customWidth="1"/>
    <col min="13078" max="13078" width="4.5703125" style="92" customWidth="1"/>
    <col min="13079" max="13079" width="7.85546875" style="92" customWidth="1"/>
    <col min="13080" max="13080" width="8.140625" style="92" customWidth="1"/>
    <col min="13081" max="13084" width="4.5703125" style="92" customWidth="1"/>
    <col min="13085" max="13085" width="11.5703125" style="92"/>
    <col min="13086" max="13086" width="8.42578125" style="92" customWidth="1"/>
    <col min="13087" max="13087" width="5.42578125" style="92" customWidth="1"/>
    <col min="13088" max="13089" width="5.140625" style="92" customWidth="1"/>
    <col min="13090" max="13090" width="6.42578125" style="92" customWidth="1"/>
    <col min="13091" max="13091" width="11.5703125" style="92"/>
    <col min="13092" max="13092" width="8.42578125" style="92" customWidth="1"/>
    <col min="13093" max="13093" width="3.140625" style="92" customWidth="1"/>
    <col min="13094" max="13094" width="5.140625" style="92" customWidth="1"/>
    <col min="13095" max="13095" width="7.42578125" style="92" customWidth="1"/>
    <col min="13096" max="13096" width="4.5703125" style="92" customWidth="1"/>
    <col min="13097" max="13312" width="11.5703125" style="92"/>
    <col min="13313" max="13313" width="1.85546875" style="92" customWidth="1"/>
    <col min="13314" max="13314" width="22.28515625" style="92" customWidth="1"/>
    <col min="13315" max="13316" width="4.5703125" style="92" customWidth="1"/>
    <col min="13317" max="13317" width="7.140625" style="92" customWidth="1"/>
    <col min="13318" max="13318" width="7.85546875" style="92" customWidth="1"/>
    <col min="13319" max="13319" width="4.5703125" style="92" customWidth="1"/>
    <col min="13320" max="13320" width="8.140625" style="92" customWidth="1"/>
    <col min="13321" max="13321" width="27.140625" style="92" customWidth="1"/>
    <col min="13322" max="13322" width="7.140625" style="92" customWidth="1"/>
    <col min="13323" max="13324" width="8.5703125" style="92" customWidth="1"/>
    <col min="13325" max="13325" width="4.5703125" style="92" customWidth="1"/>
    <col min="13326" max="13326" width="7.42578125" style="92" customWidth="1"/>
    <col min="13327" max="13328" width="4.5703125" style="92" customWidth="1"/>
    <col min="13329" max="13329" width="7" style="92" customWidth="1"/>
    <col min="13330" max="13330" width="8.140625" style="92" customWidth="1"/>
    <col min="13331" max="13331" width="8" style="92" customWidth="1"/>
    <col min="13332" max="13332" width="7.140625" style="92" customWidth="1"/>
    <col min="13333" max="13333" width="6.5703125" style="92" customWidth="1"/>
    <col min="13334" max="13334" width="4.5703125" style="92" customWidth="1"/>
    <col min="13335" max="13335" width="7.85546875" style="92" customWidth="1"/>
    <col min="13336" max="13336" width="8.140625" style="92" customWidth="1"/>
    <col min="13337" max="13340" width="4.5703125" style="92" customWidth="1"/>
    <col min="13341" max="13341" width="11.5703125" style="92"/>
    <col min="13342" max="13342" width="8.42578125" style="92" customWidth="1"/>
    <col min="13343" max="13343" width="5.42578125" style="92" customWidth="1"/>
    <col min="13344" max="13345" width="5.140625" style="92" customWidth="1"/>
    <col min="13346" max="13346" width="6.42578125" style="92" customWidth="1"/>
    <col min="13347" max="13347" width="11.5703125" style="92"/>
    <col min="13348" max="13348" width="8.42578125" style="92" customWidth="1"/>
    <col min="13349" max="13349" width="3.140625" style="92" customWidth="1"/>
    <col min="13350" max="13350" width="5.140625" style="92" customWidth="1"/>
    <col min="13351" max="13351" width="7.42578125" style="92" customWidth="1"/>
    <col min="13352" max="13352" width="4.5703125" style="92" customWidth="1"/>
    <col min="13353" max="13568" width="11.5703125" style="92"/>
    <col min="13569" max="13569" width="1.85546875" style="92" customWidth="1"/>
    <col min="13570" max="13570" width="22.28515625" style="92" customWidth="1"/>
    <col min="13571" max="13572" width="4.5703125" style="92" customWidth="1"/>
    <col min="13573" max="13573" width="7.140625" style="92" customWidth="1"/>
    <col min="13574" max="13574" width="7.85546875" style="92" customWidth="1"/>
    <col min="13575" max="13575" width="4.5703125" style="92" customWidth="1"/>
    <col min="13576" max="13576" width="8.140625" style="92" customWidth="1"/>
    <col min="13577" max="13577" width="27.140625" style="92" customWidth="1"/>
    <col min="13578" max="13578" width="7.140625" style="92" customWidth="1"/>
    <col min="13579" max="13580" width="8.5703125" style="92" customWidth="1"/>
    <col min="13581" max="13581" width="4.5703125" style="92" customWidth="1"/>
    <col min="13582" max="13582" width="7.42578125" style="92" customWidth="1"/>
    <col min="13583" max="13584" width="4.5703125" style="92" customWidth="1"/>
    <col min="13585" max="13585" width="7" style="92" customWidth="1"/>
    <col min="13586" max="13586" width="8.140625" style="92" customWidth="1"/>
    <col min="13587" max="13587" width="8" style="92" customWidth="1"/>
    <col min="13588" max="13588" width="7.140625" style="92" customWidth="1"/>
    <col min="13589" max="13589" width="6.5703125" style="92" customWidth="1"/>
    <col min="13590" max="13590" width="4.5703125" style="92" customWidth="1"/>
    <col min="13591" max="13591" width="7.85546875" style="92" customWidth="1"/>
    <col min="13592" max="13592" width="8.140625" style="92" customWidth="1"/>
    <col min="13593" max="13596" width="4.5703125" style="92" customWidth="1"/>
    <col min="13597" max="13597" width="11.5703125" style="92"/>
    <col min="13598" max="13598" width="8.42578125" style="92" customWidth="1"/>
    <col min="13599" max="13599" width="5.42578125" style="92" customWidth="1"/>
    <col min="13600" max="13601" width="5.140625" style="92" customWidth="1"/>
    <col min="13602" max="13602" width="6.42578125" style="92" customWidth="1"/>
    <col min="13603" max="13603" width="11.5703125" style="92"/>
    <col min="13604" max="13604" width="8.42578125" style="92" customWidth="1"/>
    <col min="13605" max="13605" width="3.140625" style="92" customWidth="1"/>
    <col min="13606" max="13606" width="5.140625" style="92" customWidth="1"/>
    <col min="13607" max="13607" width="7.42578125" style="92" customWidth="1"/>
    <col min="13608" max="13608" width="4.5703125" style="92" customWidth="1"/>
    <col min="13609" max="13824" width="11.5703125" style="92"/>
    <col min="13825" max="13825" width="1.85546875" style="92" customWidth="1"/>
    <col min="13826" max="13826" width="22.28515625" style="92" customWidth="1"/>
    <col min="13827" max="13828" width="4.5703125" style="92" customWidth="1"/>
    <col min="13829" max="13829" width="7.140625" style="92" customWidth="1"/>
    <col min="13830" max="13830" width="7.85546875" style="92" customWidth="1"/>
    <col min="13831" max="13831" width="4.5703125" style="92" customWidth="1"/>
    <col min="13832" max="13832" width="8.140625" style="92" customWidth="1"/>
    <col min="13833" max="13833" width="27.140625" style="92" customWidth="1"/>
    <col min="13834" max="13834" width="7.140625" style="92" customWidth="1"/>
    <col min="13835" max="13836" width="8.5703125" style="92" customWidth="1"/>
    <col min="13837" max="13837" width="4.5703125" style="92" customWidth="1"/>
    <col min="13838" max="13838" width="7.42578125" style="92" customWidth="1"/>
    <col min="13839" max="13840" width="4.5703125" style="92" customWidth="1"/>
    <col min="13841" max="13841" width="7" style="92" customWidth="1"/>
    <col min="13842" max="13842" width="8.140625" style="92" customWidth="1"/>
    <col min="13843" max="13843" width="8" style="92" customWidth="1"/>
    <col min="13844" max="13844" width="7.140625" style="92" customWidth="1"/>
    <col min="13845" max="13845" width="6.5703125" style="92" customWidth="1"/>
    <col min="13846" max="13846" width="4.5703125" style="92" customWidth="1"/>
    <col min="13847" max="13847" width="7.85546875" style="92" customWidth="1"/>
    <col min="13848" max="13848" width="8.140625" style="92" customWidth="1"/>
    <col min="13849" max="13852" width="4.5703125" style="92" customWidth="1"/>
    <col min="13853" max="13853" width="11.5703125" style="92"/>
    <col min="13854" max="13854" width="8.42578125" style="92" customWidth="1"/>
    <col min="13855" max="13855" width="5.42578125" style="92" customWidth="1"/>
    <col min="13856" max="13857" width="5.140625" style="92" customWidth="1"/>
    <col min="13858" max="13858" width="6.42578125" style="92" customWidth="1"/>
    <col min="13859" max="13859" width="11.5703125" style="92"/>
    <col min="13860" max="13860" width="8.42578125" style="92" customWidth="1"/>
    <col min="13861" max="13861" width="3.140625" style="92" customWidth="1"/>
    <col min="13862" max="13862" width="5.140625" style="92" customWidth="1"/>
    <col min="13863" max="13863" width="7.42578125" style="92" customWidth="1"/>
    <col min="13864" max="13864" width="4.5703125" style="92" customWidth="1"/>
    <col min="13865" max="14080" width="11.5703125" style="92"/>
    <col min="14081" max="14081" width="1.85546875" style="92" customWidth="1"/>
    <col min="14082" max="14082" width="22.28515625" style="92" customWidth="1"/>
    <col min="14083" max="14084" width="4.5703125" style="92" customWidth="1"/>
    <col min="14085" max="14085" width="7.140625" style="92" customWidth="1"/>
    <col min="14086" max="14086" width="7.85546875" style="92" customWidth="1"/>
    <col min="14087" max="14087" width="4.5703125" style="92" customWidth="1"/>
    <col min="14088" max="14088" width="8.140625" style="92" customWidth="1"/>
    <col min="14089" max="14089" width="27.140625" style="92" customWidth="1"/>
    <col min="14090" max="14090" width="7.140625" style="92" customWidth="1"/>
    <col min="14091" max="14092" width="8.5703125" style="92" customWidth="1"/>
    <col min="14093" max="14093" width="4.5703125" style="92" customWidth="1"/>
    <col min="14094" max="14094" width="7.42578125" style="92" customWidth="1"/>
    <col min="14095" max="14096" width="4.5703125" style="92" customWidth="1"/>
    <col min="14097" max="14097" width="7" style="92" customWidth="1"/>
    <col min="14098" max="14098" width="8.140625" style="92" customWidth="1"/>
    <col min="14099" max="14099" width="8" style="92" customWidth="1"/>
    <col min="14100" max="14100" width="7.140625" style="92" customWidth="1"/>
    <col min="14101" max="14101" width="6.5703125" style="92" customWidth="1"/>
    <col min="14102" max="14102" width="4.5703125" style="92" customWidth="1"/>
    <col min="14103" max="14103" width="7.85546875" style="92" customWidth="1"/>
    <col min="14104" max="14104" width="8.140625" style="92" customWidth="1"/>
    <col min="14105" max="14108" width="4.5703125" style="92" customWidth="1"/>
    <col min="14109" max="14109" width="11.5703125" style="92"/>
    <col min="14110" max="14110" width="8.42578125" style="92" customWidth="1"/>
    <col min="14111" max="14111" width="5.42578125" style="92" customWidth="1"/>
    <col min="14112" max="14113" width="5.140625" style="92" customWidth="1"/>
    <col min="14114" max="14114" width="6.42578125" style="92" customWidth="1"/>
    <col min="14115" max="14115" width="11.5703125" style="92"/>
    <col min="14116" max="14116" width="8.42578125" style="92" customWidth="1"/>
    <col min="14117" max="14117" width="3.140625" style="92" customWidth="1"/>
    <col min="14118" max="14118" width="5.140625" style="92" customWidth="1"/>
    <col min="14119" max="14119" width="7.42578125" style="92" customWidth="1"/>
    <col min="14120" max="14120" width="4.5703125" style="92" customWidth="1"/>
    <col min="14121" max="14336" width="11.5703125" style="92"/>
    <col min="14337" max="14337" width="1.85546875" style="92" customWidth="1"/>
    <col min="14338" max="14338" width="22.28515625" style="92" customWidth="1"/>
    <col min="14339" max="14340" width="4.5703125" style="92" customWidth="1"/>
    <col min="14341" max="14341" width="7.140625" style="92" customWidth="1"/>
    <col min="14342" max="14342" width="7.85546875" style="92" customWidth="1"/>
    <col min="14343" max="14343" width="4.5703125" style="92" customWidth="1"/>
    <col min="14344" max="14344" width="8.140625" style="92" customWidth="1"/>
    <col min="14345" max="14345" width="27.140625" style="92" customWidth="1"/>
    <col min="14346" max="14346" width="7.140625" style="92" customWidth="1"/>
    <col min="14347" max="14348" width="8.5703125" style="92" customWidth="1"/>
    <col min="14349" max="14349" width="4.5703125" style="92" customWidth="1"/>
    <col min="14350" max="14350" width="7.42578125" style="92" customWidth="1"/>
    <col min="14351" max="14352" width="4.5703125" style="92" customWidth="1"/>
    <col min="14353" max="14353" width="7" style="92" customWidth="1"/>
    <col min="14354" max="14354" width="8.140625" style="92" customWidth="1"/>
    <col min="14355" max="14355" width="8" style="92" customWidth="1"/>
    <col min="14356" max="14356" width="7.140625" style="92" customWidth="1"/>
    <col min="14357" max="14357" width="6.5703125" style="92" customWidth="1"/>
    <col min="14358" max="14358" width="4.5703125" style="92" customWidth="1"/>
    <col min="14359" max="14359" width="7.85546875" style="92" customWidth="1"/>
    <col min="14360" max="14360" width="8.140625" style="92" customWidth="1"/>
    <col min="14361" max="14364" width="4.5703125" style="92" customWidth="1"/>
    <col min="14365" max="14365" width="11.5703125" style="92"/>
    <col min="14366" max="14366" width="8.42578125" style="92" customWidth="1"/>
    <col min="14367" max="14367" width="5.42578125" style="92" customWidth="1"/>
    <col min="14368" max="14369" width="5.140625" style="92" customWidth="1"/>
    <col min="14370" max="14370" width="6.42578125" style="92" customWidth="1"/>
    <col min="14371" max="14371" width="11.5703125" style="92"/>
    <col min="14372" max="14372" width="8.42578125" style="92" customWidth="1"/>
    <col min="14373" max="14373" width="3.140625" style="92" customWidth="1"/>
    <col min="14374" max="14374" width="5.140625" style="92" customWidth="1"/>
    <col min="14375" max="14375" width="7.42578125" style="92" customWidth="1"/>
    <col min="14376" max="14376" width="4.5703125" style="92" customWidth="1"/>
    <col min="14377" max="14592" width="11.5703125" style="92"/>
    <col min="14593" max="14593" width="1.85546875" style="92" customWidth="1"/>
    <col min="14594" max="14594" width="22.28515625" style="92" customWidth="1"/>
    <col min="14595" max="14596" width="4.5703125" style="92" customWidth="1"/>
    <col min="14597" max="14597" width="7.140625" style="92" customWidth="1"/>
    <col min="14598" max="14598" width="7.85546875" style="92" customWidth="1"/>
    <col min="14599" max="14599" width="4.5703125" style="92" customWidth="1"/>
    <col min="14600" max="14600" width="8.140625" style="92" customWidth="1"/>
    <col min="14601" max="14601" width="27.140625" style="92" customWidth="1"/>
    <col min="14602" max="14602" width="7.140625" style="92" customWidth="1"/>
    <col min="14603" max="14604" width="8.5703125" style="92" customWidth="1"/>
    <col min="14605" max="14605" width="4.5703125" style="92" customWidth="1"/>
    <col min="14606" max="14606" width="7.42578125" style="92" customWidth="1"/>
    <col min="14607" max="14608" width="4.5703125" style="92" customWidth="1"/>
    <col min="14609" max="14609" width="7" style="92" customWidth="1"/>
    <col min="14610" max="14610" width="8.140625" style="92" customWidth="1"/>
    <col min="14611" max="14611" width="8" style="92" customWidth="1"/>
    <col min="14612" max="14612" width="7.140625" style="92" customWidth="1"/>
    <col min="14613" max="14613" width="6.5703125" style="92" customWidth="1"/>
    <col min="14614" max="14614" width="4.5703125" style="92" customWidth="1"/>
    <col min="14615" max="14615" width="7.85546875" style="92" customWidth="1"/>
    <col min="14616" max="14616" width="8.140625" style="92" customWidth="1"/>
    <col min="14617" max="14620" width="4.5703125" style="92" customWidth="1"/>
    <col min="14621" max="14621" width="11.5703125" style="92"/>
    <col min="14622" max="14622" width="8.42578125" style="92" customWidth="1"/>
    <col min="14623" max="14623" width="5.42578125" style="92" customWidth="1"/>
    <col min="14624" max="14625" width="5.140625" style="92" customWidth="1"/>
    <col min="14626" max="14626" width="6.42578125" style="92" customWidth="1"/>
    <col min="14627" max="14627" width="11.5703125" style="92"/>
    <col min="14628" max="14628" width="8.42578125" style="92" customWidth="1"/>
    <col min="14629" max="14629" width="3.140625" style="92" customWidth="1"/>
    <col min="14630" max="14630" width="5.140625" style="92" customWidth="1"/>
    <col min="14631" max="14631" width="7.42578125" style="92" customWidth="1"/>
    <col min="14632" max="14632" width="4.5703125" style="92" customWidth="1"/>
    <col min="14633" max="14848" width="11.5703125" style="92"/>
    <col min="14849" max="14849" width="1.85546875" style="92" customWidth="1"/>
    <col min="14850" max="14850" width="22.28515625" style="92" customWidth="1"/>
    <col min="14851" max="14852" width="4.5703125" style="92" customWidth="1"/>
    <col min="14853" max="14853" width="7.140625" style="92" customWidth="1"/>
    <col min="14854" max="14854" width="7.85546875" style="92" customWidth="1"/>
    <col min="14855" max="14855" width="4.5703125" style="92" customWidth="1"/>
    <col min="14856" max="14856" width="8.140625" style="92" customWidth="1"/>
    <col min="14857" max="14857" width="27.140625" style="92" customWidth="1"/>
    <col min="14858" max="14858" width="7.140625" style="92" customWidth="1"/>
    <col min="14859" max="14860" width="8.5703125" style="92" customWidth="1"/>
    <col min="14861" max="14861" width="4.5703125" style="92" customWidth="1"/>
    <col min="14862" max="14862" width="7.42578125" style="92" customWidth="1"/>
    <col min="14863" max="14864" width="4.5703125" style="92" customWidth="1"/>
    <col min="14865" max="14865" width="7" style="92" customWidth="1"/>
    <col min="14866" max="14866" width="8.140625" style="92" customWidth="1"/>
    <col min="14867" max="14867" width="8" style="92" customWidth="1"/>
    <col min="14868" max="14868" width="7.140625" style="92" customWidth="1"/>
    <col min="14869" max="14869" width="6.5703125" style="92" customWidth="1"/>
    <col min="14870" max="14870" width="4.5703125" style="92" customWidth="1"/>
    <col min="14871" max="14871" width="7.85546875" style="92" customWidth="1"/>
    <col min="14872" max="14872" width="8.140625" style="92" customWidth="1"/>
    <col min="14873" max="14876" width="4.5703125" style="92" customWidth="1"/>
    <col min="14877" max="14877" width="11.5703125" style="92"/>
    <col min="14878" max="14878" width="8.42578125" style="92" customWidth="1"/>
    <col min="14879" max="14879" width="5.42578125" style="92" customWidth="1"/>
    <col min="14880" max="14881" width="5.140625" style="92" customWidth="1"/>
    <col min="14882" max="14882" width="6.42578125" style="92" customWidth="1"/>
    <col min="14883" max="14883" width="11.5703125" style="92"/>
    <col min="14884" max="14884" width="8.42578125" style="92" customWidth="1"/>
    <col min="14885" max="14885" width="3.140625" style="92" customWidth="1"/>
    <col min="14886" max="14886" width="5.140625" style="92" customWidth="1"/>
    <col min="14887" max="14887" width="7.42578125" style="92" customWidth="1"/>
    <col min="14888" max="14888" width="4.5703125" style="92" customWidth="1"/>
    <col min="14889" max="15104" width="11.5703125" style="92"/>
    <col min="15105" max="15105" width="1.85546875" style="92" customWidth="1"/>
    <col min="15106" max="15106" width="22.28515625" style="92" customWidth="1"/>
    <col min="15107" max="15108" width="4.5703125" style="92" customWidth="1"/>
    <col min="15109" max="15109" width="7.140625" style="92" customWidth="1"/>
    <col min="15110" max="15110" width="7.85546875" style="92" customWidth="1"/>
    <col min="15111" max="15111" width="4.5703125" style="92" customWidth="1"/>
    <col min="15112" max="15112" width="8.140625" style="92" customWidth="1"/>
    <col min="15113" max="15113" width="27.140625" style="92" customWidth="1"/>
    <col min="15114" max="15114" width="7.140625" style="92" customWidth="1"/>
    <col min="15115" max="15116" width="8.5703125" style="92" customWidth="1"/>
    <col min="15117" max="15117" width="4.5703125" style="92" customWidth="1"/>
    <col min="15118" max="15118" width="7.42578125" style="92" customWidth="1"/>
    <col min="15119" max="15120" width="4.5703125" style="92" customWidth="1"/>
    <col min="15121" max="15121" width="7" style="92" customWidth="1"/>
    <col min="15122" max="15122" width="8.140625" style="92" customWidth="1"/>
    <col min="15123" max="15123" width="8" style="92" customWidth="1"/>
    <col min="15124" max="15124" width="7.140625" style="92" customWidth="1"/>
    <col min="15125" max="15125" width="6.5703125" style="92" customWidth="1"/>
    <col min="15126" max="15126" width="4.5703125" style="92" customWidth="1"/>
    <col min="15127" max="15127" width="7.85546875" style="92" customWidth="1"/>
    <col min="15128" max="15128" width="8.140625" style="92" customWidth="1"/>
    <col min="15129" max="15132" width="4.5703125" style="92" customWidth="1"/>
    <col min="15133" max="15133" width="11.5703125" style="92"/>
    <col min="15134" max="15134" width="8.42578125" style="92" customWidth="1"/>
    <col min="15135" max="15135" width="5.42578125" style="92" customWidth="1"/>
    <col min="15136" max="15137" width="5.140625" style="92" customWidth="1"/>
    <col min="15138" max="15138" width="6.42578125" style="92" customWidth="1"/>
    <col min="15139" max="15139" width="11.5703125" style="92"/>
    <col min="15140" max="15140" width="8.42578125" style="92" customWidth="1"/>
    <col min="15141" max="15141" width="3.140625" style="92" customWidth="1"/>
    <col min="15142" max="15142" width="5.140625" style="92" customWidth="1"/>
    <col min="15143" max="15143" width="7.42578125" style="92" customWidth="1"/>
    <col min="15144" max="15144" width="4.5703125" style="92" customWidth="1"/>
    <col min="15145" max="15360" width="11.5703125" style="92"/>
    <col min="15361" max="15361" width="1.85546875" style="92" customWidth="1"/>
    <col min="15362" max="15362" width="22.28515625" style="92" customWidth="1"/>
    <col min="15363" max="15364" width="4.5703125" style="92" customWidth="1"/>
    <col min="15365" max="15365" width="7.140625" style="92" customWidth="1"/>
    <col min="15366" max="15366" width="7.85546875" style="92" customWidth="1"/>
    <col min="15367" max="15367" width="4.5703125" style="92" customWidth="1"/>
    <col min="15368" max="15368" width="8.140625" style="92" customWidth="1"/>
    <col min="15369" max="15369" width="27.140625" style="92" customWidth="1"/>
    <col min="15370" max="15370" width="7.140625" style="92" customWidth="1"/>
    <col min="15371" max="15372" width="8.5703125" style="92" customWidth="1"/>
    <col min="15373" max="15373" width="4.5703125" style="92" customWidth="1"/>
    <col min="15374" max="15374" width="7.42578125" style="92" customWidth="1"/>
    <col min="15375" max="15376" width="4.5703125" style="92" customWidth="1"/>
    <col min="15377" max="15377" width="7" style="92" customWidth="1"/>
    <col min="15378" max="15378" width="8.140625" style="92" customWidth="1"/>
    <col min="15379" max="15379" width="8" style="92" customWidth="1"/>
    <col min="15380" max="15380" width="7.140625" style="92" customWidth="1"/>
    <col min="15381" max="15381" width="6.5703125" style="92" customWidth="1"/>
    <col min="15382" max="15382" width="4.5703125" style="92" customWidth="1"/>
    <col min="15383" max="15383" width="7.85546875" style="92" customWidth="1"/>
    <col min="15384" max="15384" width="8.140625" style="92" customWidth="1"/>
    <col min="15385" max="15388" width="4.5703125" style="92" customWidth="1"/>
    <col min="15389" max="15389" width="11.5703125" style="92"/>
    <col min="15390" max="15390" width="8.42578125" style="92" customWidth="1"/>
    <col min="15391" max="15391" width="5.42578125" style="92" customWidth="1"/>
    <col min="15392" max="15393" width="5.140625" style="92" customWidth="1"/>
    <col min="15394" max="15394" width="6.42578125" style="92" customWidth="1"/>
    <col min="15395" max="15395" width="11.5703125" style="92"/>
    <col min="15396" max="15396" width="8.42578125" style="92" customWidth="1"/>
    <col min="15397" max="15397" width="3.140625" style="92" customWidth="1"/>
    <col min="15398" max="15398" width="5.140625" style="92" customWidth="1"/>
    <col min="15399" max="15399" width="7.42578125" style="92" customWidth="1"/>
    <col min="15400" max="15400" width="4.5703125" style="92" customWidth="1"/>
    <col min="15401" max="15616" width="11.5703125" style="92"/>
    <col min="15617" max="15617" width="1.85546875" style="92" customWidth="1"/>
    <col min="15618" max="15618" width="22.28515625" style="92" customWidth="1"/>
    <col min="15619" max="15620" width="4.5703125" style="92" customWidth="1"/>
    <col min="15621" max="15621" width="7.140625" style="92" customWidth="1"/>
    <col min="15622" max="15622" width="7.85546875" style="92" customWidth="1"/>
    <col min="15623" max="15623" width="4.5703125" style="92" customWidth="1"/>
    <col min="15624" max="15624" width="8.140625" style="92" customWidth="1"/>
    <col min="15625" max="15625" width="27.140625" style="92" customWidth="1"/>
    <col min="15626" max="15626" width="7.140625" style="92" customWidth="1"/>
    <col min="15627" max="15628" width="8.5703125" style="92" customWidth="1"/>
    <col min="15629" max="15629" width="4.5703125" style="92" customWidth="1"/>
    <col min="15630" max="15630" width="7.42578125" style="92" customWidth="1"/>
    <col min="15631" max="15632" width="4.5703125" style="92" customWidth="1"/>
    <col min="15633" max="15633" width="7" style="92" customWidth="1"/>
    <col min="15634" max="15634" width="8.140625" style="92" customWidth="1"/>
    <col min="15635" max="15635" width="8" style="92" customWidth="1"/>
    <col min="15636" max="15636" width="7.140625" style="92" customWidth="1"/>
    <col min="15637" max="15637" width="6.5703125" style="92" customWidth="1"/>
    <col min="15638" max="15638" width="4.5703125" style="92" customWidth="1"/>
    <col min="15639" max="15639" width="7.85546875" style="92" customWidth="1"/>
    <col min="15640" max="15640" width="8.140625" style="92" customWidth="1"/>
    <col min="15641" max="15644" width="4.5703125" style="92" customWidth="1"/>
    <col min="15645" max="15645" width="11.5703125" style="92"/>
    <col min="15646" max="15646" width="8.42578125" style="92" customWidth="1"/>
    <col min="15647" max="15647" width="5.42578125" style="92" customWidth="1"/>
    <col min="15648" max="15649" width="5.140625" style="92" customWidth="1"/>
    <col min="15650" max="15650" width="6.42578125" style="92" customWidth="1"/>
    <col min="15651" max="15651" width="11.5703125" style="92"/>
    <col min="15652" max="15652" width="8.42578125" style="92" customWidth="1"/>
    <col min="15653" max="15653" width="3.140625" style="92" customWidth="1"/>
    <col min="15654" max="15654" width="5.140625" style="92" customWidth="1"/>
    <col min="15655" max="15655" width="7.42578125" style="92" customWidth="1"/>
    <col min="15656" max="15656" width="4.5703125" style="92" customWidth="1"/>
    <col min="15657" max="15872" width="11.5703125" style="92"/>
    <col min="15873" max="15873" width="1.85546875" style="92" customWidth="1"/>
    <col min="15874" max="15874" width="22.28515625" style="92" customWidth="1"/>
    <col min="15875" max="15876" width="4.5703125" style="92" customWidth="1"/>
    <col min="15877" max="15877" width="7.140625" style="92" customWidth="1"/>
    <col min="15878" max="15878" width="7.85546875" style="92" customWidth="1"/>
    <col min="15879" max="15879" width="4.5703125" style="92" customWidth="1"/>
    <col min="15880" max="15880" width="8.140625" style="92" customWidth="1"/>
    <col min="15881" max="15881" width="27.140625" style="92" customWidth="1"/>
    <col min="15882" max="15882" width="7.140625" style="92" customWidth="1"/>
    <col min="15883" max="15884" width="8.5703125" style="92" customWidth="1"/>
    <col min="15885" max="15885" width="4.5703125" style="92" customWidth="1"/>
    <col min="15886" max="15886" width="7.42578125" style="92" customWidth="1"/>
    <col min="15887" max="15888" width="4.5703125" style="92" customWidth="1"/>
    <col min="15889" max="15889" width="7" style="92" customWidth="1"/>
    <col min="15890" max="15890" width="8.140625" style="92" customWidth="1"/>
    <col min="15891" max="15891" width="8" style="92" customWidth="1"/>
    <col min="15892" max="15892" width="7.140625" style="92" customWidth="1"/>
    <col min="15893" max="15893" width="6.5703125" style="92" customWidth="1"/>
    <col min="15894" max="15894" width="4.5703125" style="92" customWidth="1"/>
    <col min="15895" max="15895" width="7.85546875" style="92" customWidth="1"/>
    <col min="15896" max="15896" width="8.140625" style="92" customWidth="1"/>
    <col min="15897" max="15900" width="4.5703125" style="92" customWidth="1"/>
    <col min="15901" max="15901" width="11.5703125" style="92"/>
    <col min="15902" max="15902" width="8.42578125" style="92" customWidth="1"/>
    <col min="15903" max="15903" width="5.42578125" style="92" customWidth="1"/>
    <col min="15904" max="15905" width="5.140625" style="92" customWidth="1"/>
    <col min="15906" max="15906" width="6.42578125" style="92" customWidth="1"/>
    <col min="15907" max="15907" width="11.5703125" style="92"/>
    <col min="15908" max="15908" width="8.42578125" style="92" customWidth="1"/>
    <col min="15909" max="15909" width="3.140625" style="92" customWidth="1"/>
    <col min="15910" max="15910" width="5.140625" style="92" customWidth="1"/>
    <col min="15911" max="15911" width="7.42578125" style="92" customWidth="1"/>
    <col min="15912" max="15912" width="4.5703125" style="92" customWidth="1"/>
    <col min="15913" max="16128" width="11.5703125" style="92"/>
    <col min="16129" max="16129" width="1.85546875" style="92" customWidth="1"/>
    <col min="16130" max="16130" width="22.28515625" style="92" customWidth="1"/>
    <col min="16131" max="16132" width="4.5703125" style="92" customWidth="1"/>
    <col min="16133" max="16133" width="7.140625" style="92" customWidth="1"/>
    <col min="16134" max="16134" width="7.85546875" style="92" customWidth="1"/>
    <col min="16135" max="16135" width="4.5703125" style="92" customWidth="1"/>
    <col min="16136" max="16136" width="8.140625" style="92" customWidth="1"/>
    <col min="16137" max="16137" width="27.140625" style="92" customWidth="1"/>
    <col min="16138" max="16138" width="7.140625" style="92" customWidth="1"/>
    <col min="16139" max="16140" width="8.5703125" style="92" customWidth="1"/>
    <col min="16141" max="16141" width="4.5703125" style="92" customWidth="1"/>
    <col min="16142" max="16142" width="7.42578125" style="92" customWidth="1"/>
    <col min="16143" max="16144" width="4.5703125" style="92" customWidth="1"/>
    <col min="16145" max="16145" width="7" style="92" customWidth="1"/>
    <col min="16146" max="16146" width="8.140625" style="92" customWidth="1"/>
    <col min="16147" max="16147" width="8" style="92" customWidth="1"/>
    <col min="16148" max="16148" width="7.140625" style="92" customWidth="1"/>
    <col min="16149" max="16149" width="6.5703125" style="92" customWidth="1"/>
    <col min="16150" max="16150" width="4.5703125" style="92" customWidth="1"/>
    <col min="16151" max="16151" width="7.85546875" style="92" customWidth="1"/>
    <col min="16152" max="16152" width="8.140625" style="92" customWidth="1"/>
    <col min="16153" max="16156" width="4.5703125" style="92" customWidth="1"/>
    <col min="16157" max="16157" width="11.5703125" style="92"/>
    <col min="16158" max="16158" width="8.42578125" style="92" customWidth="1"/>
    <col min="16159" max="16159" width="5.42578125" style="92" customWidth="1"/>
    <col min="16160" max="16161" width="5.140625" style="92" customWidth="1"/>
    <col min="16162" max="16162" width="6.42578125" style="92" customWidth="1"/>
    <col min="16163" max="16163" width="11.5703125" style="92"/>
    <col min="16164" max="16164" width="8.42578125" style="92" customWidth="1"/>
    <col min="16165" max="16165" width="3.140625" style="92" customWidth="1"/>
    <col min="16166" max="16166" width="5.140625" style="92" customWidth="1"/>
    <col min="16167" max="16167" width="7.42578125" style="92" customWidth="1"/>
    <col min="16168" max="16168" width="4.5703125" style="92" customWidth="1"/>
    <col min="16169" max="16384" width="11.5703125" style="92"/>
  </cols>
  <sheetData>
    <row r="1" spans="3:19" ht="15" thickBot="1"/>
    <row r="2" spans="3:19">
      <c r="C2" s="304" t="s">
        <v>117</v>
      </c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6"/>
    </row>
    <row r="3" spans="3:19" ht="15" thickBot="1">
      <c r="C3" s="307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9"/>
    </row>
    <row r="4" spans="3:19" ht="27" customHeight="1">
      <c r="C4" s="310" t="s">
        <v>118</v>
      </c>
      <c r="D4" s="311"/>
      <c r="E4" s="311"/>
      <c r="F4" s="311"/>
      <c r="G4" s="311"/>
      <c r="H4" s="311"/>
      <c r="I4" s="311"/>
      <c r="J4" s="93">
        <v>1145</v>
      </c>
      <c r="K4" s="312">
        <f>+'[5]R14 at2021'!S26</f>
        <v>599247748.70300007</v>
      </c>
      <c r="L4" s="312"/>
      <c r="M4" s="312"/>
      <c r="N4" s="312"/>
      <c r="O4" s="312"/>
      <c r="P4" s="94" t="s">
        <v>119</v>
      </c>
    </row>
    <row r="5" spans="3:19" ht="27" customHeight="1">
      <c r="C5" s="302" t="s">
        <v>120</v>
      </c>
      <c r="D5" s="303"/>
      <c r="E5" s="303"/>
      <c r="F5" s="303"/>
      <c r="G5" s="303"/>
      <c r="H5" s="303"/>
      <c r="I5" s="303"/>
      <c r="J5" s="95">
        <v>1146</v>
      </c>
      <c r="K5" s="296"/>
      <c r="L5" s="296"/>
      <c r="M5" s="296"/>
      <c r="N5" s="296"/>
      <c r="O5" s="296"/>
      <c r="P5" s="96" t="s">
        <v>121</v>
      </c>
    </row>
    <row r="6" spans="3:19" ht="27" customHeight="1">
      <c r="C6" s="302" t="s">
        <v>122</v>
      </c>
      <c r="D6" s="303"/>
      <c r="E6" s="303"/>
      <c r="F6" s="303"/>
      <c r="G6" s="303"/>
      <c r="H6" s="303"/>
      <c r="I6" s="303"/>
      <c r="J6" s="95">
        <v>1177</v>
      </c>
      <c r="K6" s="296">
        <f>+K4*6.7%</f>
        <v>40149599.16310101</v>
      </c>
      <c r="L6" s="296"/>
      <c r="M6" s="296"/>
      <c r="N6" s="296"/>
      <c r="O6" s="296"/>
      <c r="P6" s="97" t="s">
        <v>119</v>
      </c>
    </row>
    <row r="7" spans="3:19" ht="27" customHeight="1">
      <c r="C7" s="302" t="s">
        <v>123</v>
      </c>
      <c r="D7" s="303"/>
      <c r="E7" s="303"/>
      <c r="F7" s="303"/>
      <c r="G7" s="303"/>
      <c r="H7" s="303"/>
      <c r="I7" s="303"/>
      <c r="J7" s="95">
        <v>893</v>
      </c>
      <c r="K7" s="296"/>
      <c r="L7" s="296"/>
      <c r="M7" s="296"/>
      <c r="N7" s="296"/>
      <c r="O7" s="296"/>
      <c r="P7" s="97" t="s">
        <v>119</v>
      </c>
    </row>
    <row r="8" spans="3:19" ht="27" customHeight="1">
      <c r="C8" s="300" t="s">
        <v>124</v>
      </c>
      <c r="D8" s="301"/>
      <c r="E8" s="301"/>
      <c r="F8" s="301"/>
      <c r="G8" s="301"/>
      <c r="H8" s="301"/>
      <c r="I8" s="301"/>
      <c r="J8" s="98">
        <v>894</v>
      </c>
      <c r="K8" s="296"/>
      <c r="L8" s="296"/>
      <c r="M8" s="296"/>
      <c r="N8" s="296"/>
      <c r="O8" s="296"/>
      <c r="P8" s="96" t="s">
        <v>121</v>
      </c>
    </row>
    <row r="9" spans="3:19" ht="27" customHeight="1">
      <c r="C9" s="302" t="s">
        <v>125</v>
      </c>
      <c r="D9" s="303"/>
      <c r="E9" s="303"/>
      <c r="F9" s="303"/>
      <c r="G9" s="303"/>
      <c r="H9" s="303"/>
      <c r="I9" s="303"/>
      <c r="J9" s="95">
        <v>1694</v>
      </c>
      <c r="K9" s="296">
        <v>2852265</v>
      </c>
      <c r="L9" s="296"/>
      <c r="M9" s="296"/>
      <c r="N9" s="296"/>
      <c r="O9" s="296"/>
      <c r="P9" s="97" t="s">
        <v>119</v>
      </c>
      <c r="S9" s="204">
        <f>+K9</f>
        <v>2852265</v>
      </c>
    </row>
    <row r="10" spans="3:19" ht="27" customHeight="1">
      <c r="C10" s="302" t="s">
        <v>126</v>
      </c>
      <c r="D10" s="303"/>
      <c r="E10" s="303"/>
      <c r="F10" s="303"/>
      <c r="G10" s="303"/>
      <c r="H10" s="303"/>
      <c r="I10" s="303"/>
      <c r="J10" s="95">
        <v>1695</v>
      </c>
      <c r="K10" s="296"/>
      <c r="L10" s="296"/>
      <c r="M10" s="296"/>
      <c r="N10" s="296"/>
      <c r="O10" s="296"/>
      <c r="P10" s="96" t="s">
        <v>121</v>
      </c>
    </row>
    <row r="11" spans="3:19" ht="27" customHeight="1">
      <c r="C11" s="302" t="s">
        <v>127</v>
      </c>
      <c r="D11" s="303"/>
      <c r="E11" s="303"/>
      <c r="F11" s="303"/>
      <c r="G11" s="303"/>
      <c r="H11" s="303"/>
      <c r="I11" s="303"/>
      <c r="J11" s="95">
        <v>1696</v>
      </c>
      <c r="K11" s="296"/>
      <c r="L11" s="296"/>
      <c r="M11" s="296"/>
      <c r="N11" s="296"/>
      <c r="O11" s="296"/>
      <c r="P11" s="97" t="s">
        <v>119</v>
      </c>
    </row>
    <row r="12" spans="3:19" ht="27" customHeight="1">
      <c r="C12" s="302" t="s">
        <v>128</v>
      </c>
      <c r="D12" s="303"/>
      <c r="E12" s="303"/>
      <c r="F12" s="303"/>
      <c r="G12" s="303"/>
      <c r="H12" s="303"/>
      <c r="I12" s="303"/>
      <c r="J12" s="95">
        <v>1178</v>
      </c>
      <c r="K12" s="296"/>
      <c r="L12" s="296"/>
      <c r="M12" s="296"/>
      <c r="N12" s="296"/>
      <c r="O12" s="296"/>
      <c r="P12" s="97" t="s">
        <v>119</v>
      </c>
    </row>
    <row r="13" spans="3:19" ht="27" customHeight="1">
      <c r="C13" s="302" t="s">
        <v>129</v>
      </c>
      <c r="D13" s="303"/>
      <c r="E13" s="303"/>
      <c r="F13" s="303"/>
      <c r="G13" s="303"/>
      <c r="H13" s="303"/>
      <c r="I13" s="303"/>
      <c r="J13" s="95">
        <v>1179</v>
      </c>
      <c r="K13" s="296"/>
      <c r="L13" s="296"/>
      <c r="M13" s="296"/>
      <c r="N13" s="296"/>
      <c r="O13" s="296"/>
      <c r="P13" s="96" t="s">
        <v>121</v>
      </c>
    </row>
    <row r="14" spans="3:19" ht="27" customHeight="1">
      <c r="C14" s="302" t="s">
        <v>130</v>
      </c>
      <c r="D14" s="303"/>
      <c r="E14" s="303"/>
      <c r="F14" s="303"/>
      <c r="G14" s="303"/>
      <c r="H14" s="303"/>
      <c r="I14" s="303"/>
      <c r="J14" s="95">
        <v>1180</v>
      </c>
      <c r="K14" s="296">
        <f>4814830+5700000</f>
        <v>10514830</v>
      </c>
      <c r="L14" s="296"/>
      <c r="M14" s="296"/>
      <c r="N14" s="296"/>
      <c r="O14" s="296"/>
      <c r="P14" s="97" t="s">
        <v>119</v>
      </c>
    </row>
    <row r="15" spans="3:19" ht="27" customHeight="1">
      <c r="C15" s="300" t="s">
        <v>131</v>
      </c>
      <c r="D15" s="301"/>
      <c r="E15" s="301"/>
      <c r="F15" s="301"/>
      <c r="G15" s="301"/>
      <c r="H15" s="301"/>
      <c r="I15" s="301"/>
      <c r="J15" s="98">
        <v>1181</v>
      </c>
      <c r="K15" s="296"/>
      <c r="L15" s="296"/>
      <c r="M15" s="296"/>
      <c r="N15" s="296"/>
      <c r="O15" s="296"/>
      <c r="P15" s="96" t="s">
        <v>121</v>
      </c>
    </row>
    <row r="16" spans="3:19" ht="27" customHeight="1">
      <c r="C16" s="302" t="s">
        <v>132</v>
      </c>
      <c r="D16" s="303"/>
      <c r="E16" s="303"/>
      <c r="F16" s="303"/>
      <c r="G16" s="303"/>
      <c r="H16" s="303"/>
      <c r="I16" s="303"/>
      <c r="J16" s="95">
        <v>1182</v>
      </c>
      <c r="K16" s="296">
        <f>+'[5]retiros  at2022'!P22</f>
        <v>52311800</v>
      </c>
      <c r="L16" s="296"/>
      <c r="M16" s="296"/>
      <c r="N16" s="296"/>
      <c r="O16" s="296"/>
      <c r="P16" s="96" t="s">
        <v>121</v>
      </c>
    </row>
    <row r="17" spans="3:19" ht="27" customHeight="1">
      <c r="C17" s="300" t="s">
        <v>133</v>
      </c>
      <c r="D17" s="301"/>
      <c r="E17" s="301"/>
      <c r="F17" s="301"/>
      <c r="G17" s="301"/>
      <c r="H17" s="301"/>
      <c r="I17" s="301"/>
      <c r="J17" s="98">
        <v>1697</v>
      </c>
      <c r="K17" s="296">
        <f>1143105*'[5]retiros  at2022'!I12</f>
        <v>1200260.25</v>
      </c>
      <c r="L17" s="296"/>
      <c r="M17" s="296"/>
      <c r="N17" s="296"/>
      <c r="O17" s="296"/>
      <c r="P17" s="96" t="s">
        <v>121</v>
      </c>
    </row>
    <row r="18" spans="3:19" ht="27" customHeight="1">
      <c r="C18" s="300" t="s">
        <v>134</v>
      </c>
      <c r="D18" s="301"/>
      <c r="E18" s="301"/>
      <c r="F18" s="301"/>
      <c r="G18" s="301"/>
      <c r="H18" s="301"/>
      <c r="I18" s="301"/>
      <c r="J18" s="98">
        <v>1186</v>
      </c>
      <c r="K18" s="296"/>
      <c r="L18" s="296"/>
      <c r="M18" s="296"/>
      <c r="N18" s="296"/>
      <c r="O18" s="296"/>
      <c r="P18" s="99" t="s">
        <v>119</v>
      </c>
    </row>
    <row r="19" spans="3:19" ht="27" customHeight="1">
      <c r="C19" s="302" t="s">
        <v>135</v>
      </c>
      <c r="D19" s="303"/>
      <c r="E19" s="303"/>
      <c r="F19" s="303"/>
      <c r="G19" s="303"/>
      <c r="H19" s="303"/>
      <c r="I19" s="303"/>
      <c r="J19" s="95">
        <v>1187</v>
      </c>
      <c r="K19" s="296"/>
      <c r="L19" s="296"/>
      <c r="M19" s="296"/>
      <c r="N19" s="296"/>
      <c r="O19" s="296"/>
      <c r="P19" s="96" t="s">
        <v>121</v>
      </c>
    </row>
    <row r="20" spans="3:19" ht="27" customHeight="1">
      <c r="C20" s="300" t="s">
        <v>136</v>
      </c>
      <c r="D20" s="301"/>
      <c r="E20" s="301"/>
      <c r="F20" s="301"/>
      <c r="G20" s="301"/>
      <c r="H20" s="301"/>
      <c r="I20" s="301"/>
      <c r="J20" s="98">
        <v>1700</v>
      </c>
      <c r="K20" s="296"/>
      <c r="L20" s="296"/>
      <c r="M20" s="296"/>
      <c r="N20" s="296"/>
      <c r="O20" s="296"/>
      <c r="P20" s="96" t="s">
        <v>121</v>
      </c>
    </row>
    <row r="21" spans="3:19" ht="27" customHeight="1">
      <c r="C21" s="300" t="s">
        <v>137</v>
      </c>
      <c r="D21" s="301"/>
      <c r="E21" s="301"/>
      <c r="F21" s="301"/>
      <c r="G21" s="301"/>
      <c r="H21" s="301"/>
      <c r="I21" s="301"/>
      <c r="J21" s="98">
        <v>1188</v>
      </c>
      <c r="K21" s="296"/>
      <c r="L21" s="296"/>
      <c r="M21" s="296"/>
      <c r="N21" s="296"/>
      <c r="O21" s="296"/>
      <c r="P21" s="96" t="s">
        <v>121</v>
      </c>
    </row>
    <row r="22" spans="3:19" ht="27" customHeight="1">
      <c r="C22" s="300" t="s">
        <v>138</v>
      </c>
      <c r="D22" s="301"/>
      <c r="E22" s="301"/>
      <c r="F22" s="301"/>
      <c r="G22" s="301"/>
      <c r="H22" s="301"/>
      <c r="I22" s="301"/>
      <c r="J22" s="98">
        <v>1701</v>
      </c>
      <c r="K22" s="296"/>
      <c r="L22" s="296"/>
      <c r="M22" s="296"/>
      <c r="N22" s="296"/>
      <c r="O22" s="296"/>
      <c r="P22" s="99" t="s">
        <v>119</v>
      </c>
    </row>
    <row r="23" spans="3:19" ht="27" customHeight="1">
      <c r="C23" s="300" t="s">
        <v>139</v>
      </c>
      <c r="D23" s="301"/>
      <c r="E23" s="301"/>
      <c r="F23" s="301"/>
      <c r="G23" s="301"/>
      <c r="H23" s="301"/>
      <c r="I23" s="301"/>
      <c r="J23" s="98">
        <v>1702</v>
      </c>
      <c r="K23" s="296"/>
      <c r="L23" s="296"/>
      <c r="M23" s="296"/>
      <c r="N23" s="296"/>
      <c r="O23" s="296"/>
      <c r="P23" s="99" t="s">
        <v>119</v>
      </c>
    </row>
    <row r="24" spans="3:19" ht="27" customHeight="1">
      <c r="C24" s="300" t="s">
        <v>140</v>
      </c>
      <c r="D24" s="301"/>
      <c r="E24" s="301"/>
      <c r="F24" s="301"/>
      <c r="G24" s="301"/>
      <c r="H24" s="301"/>
      <c r="I24" s="301"/>
      <c r="J24" s="98">
        <v>1189</v>
      </c>
      <c r="K24" s="296"/>
      <c r="L24" s="296"/>
      <c r="M24" s="296"/>
      <c r="N24" s="296"/>
      <c r="O24" s="296"/>
      <c r="P24" s="99" t="s">
        <v>119</v>
      </c>
    </row>
    <row r="25" spans="3:19" ht="27" customHeight="1" thickBot="1">
      <c r="C25" s="294" t="s">
        <v>141</v>
      </c>
      <c r="D25" s="295"/>
      <c r="E25" s="295"/>
      <c r="F25" s="295"/>
      <c r="G25" s="295"/>
      <c r="H25" s="295"/>
      <c r="I25" s="295"/>
      <c r="J25" s="100">
        <v>1190</v>
      </c>
      <c r="K25" s="296"/>
      <c r="L25" s="296"/>
      <c r="M25" s="296"/>
      <c r="N25" s="296"/>
      <c r="O25" s="296"/>
      <c r="P25" s="101" t="s">
        <v>121</v>
      </c>
    </row>
    <row r="26" spans="3:19" ht="27" customHeight="1" thickBot="1">
      <c r="C26" s="297" t="s">
        <v>142</v>
      </c>
      <c r="D26" s="298"/>
      <c r="E26" s="298"/>
      <c r="F26" s="298"/>
      <c r="G26" s="298"/>
      <c r="H26" s="298"/>
      <c r="I26" s="298"/>
      <c r="J26" s="102">
        <v>645</v>
      </c>
      <c r="K26" s="299">
        <f>+K4-K5+K6+K7-K8+K9-K10+K11+K12-K13+K14-K15-K16-K17+K18-K19-K20-K21+K22+K23+K24-K25</f>
        <v>599252382.61610103</v>
      </c>
      <c r="L26" s="299"/>
      <c r="M26" s="299"/>
      <c r="N26" s="299"/>
      <c r="O26" s="299"/>
      <c r="P26" s="103" t="s">
        <v>143</v>
      </c>
      <c r="S26" s="204">
        <f>+K26</f>
        <v>599252382.61610103</v>
      </c>
    </row>
    <row r="27" spans="3:19" ht="27" customHeight="1" thickBot="1">
      <c r="C27" s="297" t="s">
        <v>144</v>
      </c>
      <c r="D27" s="298"/>
      <c r="E27" s="298"/>
      <c r="F27" s="298"/>
      <c r="G27" s="298"/>
      <c r="H27" s="298"/>
      <c r="I27" s="298"/>
      <c r="J27" s="102">
        <v>646</v>
      </c>
      <c r="K27" s="299"/>
      <c r="L27" s="299"/>
      <c r="M27" s="299"/>
      <c r="N27" s="299"/>
      <c r="O27" s="299"/>
      <c r="P27" s="103" t="s">
        <v>143</v>
      </c>
      <c r="S27" s="204">
        <f>-K27</f>
        <v>0</v>
      </c>
    </row>
  </sheetData>
  <mergeCells count="49">
    <mergeCell ref="C6:I6"/>
    <mergeCell ref="K6:O6"/>
    <mergeCell ref="C2:P3"/>
    <mergeCell ref="C4:I4"/>
    <mergeCell ref="K4:O4"/>
    <mergeCell ref="C5:I5"/>
    <mergeCell ref="K5:O5"/>
    <mergeCell ref="C7:I7"/>
    <mergeCell ref="K7:O7"/>
    <mergeCell ref="C8:I8"/>
    <mergeCell ref="K8:O8"/>
    <mergeCell ref="C9:I9"/>
    <mergeCell ref="K9:O9"/>
    <mergeCell ref="C10:I10"/>
    <mergeCell ref="K10:O10"/>
    <mergeCell ref="C11:I11"/>
    <mergeCell ref="K11:O11"/>
    <mergeCell ref="C12:I12"/>
    <mergeCell ref="K12:O12"/>
    <mergeCell ref="C13:I13"/>
    <mergeCell ref="K13:O13"/>
    <mergeCell ref="C14:I14"/>
    <mergeCell ref="K14:O14"/>
    <mergeCell ref="C15:I15"/>
    <mergeCell ref="K15:O15"/>
    <mergeCell ref="C16:I16"/>
    <mergeCell ref="K16:O16"/>
    <mergeCell ref="C17:I17"/>
    <mergeCell ref="K17:O17"/>
    <mergeCell ref="C18:I18"/>
    <mergeCell ref="K18:O18"/>
    <mergeCell ref="C19:I19"/>
    <mergeCell ref="K19:O19"/>
    <mergeCell ref="C20:I20"/>
    <mergeCell ref="K20:O20"/>
    <mergeCell ref="C21:I21"/>
    <mergeCell ref="K21:O21"/>
    <mergeCell ref="C22:I22"/>
    <mergeCell ref="K22:O22"/>
    <mergeCell ref="C23:I23"/>
    <mergeCell ref="K23:O23"/>
    <mergeCell ref="C24:I24"/>
    <mergeCell ref="K24:O24"/>
    <mergeCell ref="C25:I25"/>
    <mergeCell ref="K25:O25"/>
    <mergeCell ref="C26:I26"/>
    <mergeCell ref="K26:O26"/>
    <mergeCell ref="C27:I27"/>
    <mergeCell ref="K27:O27"/>
  </mergeCells>
  <hyperlinks>
    <hyperlink ref="C2:P3" location="'Indice F22'!A1" display="RECUADRO Nº 14:  RAZONABILIDAD CAPITAL PROPIO TRIBUTARIO"/>
  </hyperlink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BD18"/>
  <sheetViews>
    <sheetView showGridLines="0" tabSelected="1" zoomScale="84" zoomScaleNormal="84" workbookViewId="0">
      <selection activeCell="AY15" sqref="AY15:BC15"/>
    </sheetView>
  </sheetViews>
  <sheetFormatPr baseColWidth="10" defaultColWidth="11.5703125" defaultRowHeight="14.25"/>
  <cols>
    <col min="1" max="1" width="1.85546875" style="92" customWidth="1"/>
    <col min="2" max="2" width="9.42578125" style="92" customWidth="1"/>
    <col min="3" max="3" width="8.42578125" style="92" customWidth="1"/>
    <col min="4" max="4" width="9" style="92" customWidth="1"/>
    <col min="5" max="5" width="4.5703125" style="92" customWidth="1"/>
    <col min="6" max="6" width="18.85546875" style="92" customWidth="1"/>
    <col min="7" max="7" width="6.85546875" style="92" customWidth="1"/>
    <col min="8" max="8" width="8.140625" style="92" customWidth="1"/>
    <col min="9" max="12" width="4.5703125" style="92" customWidth="1"/>
    <col min="13" max="13" width="7.5703125" style="92" customWidth="1"/>
    <col min="14" max="15" width="8.5703125" style="92" customWidth="1"/>
    <col min="16" max="16" width="8.140625" style="92" customWidth="1"/>
    <col min="17" max="18" width="4.5703125" style="92" customWidth="1"/>
    <col min="19" max="19" width="7.140625" style="92" customWidth="1"/>
    <col min="20" max="20" width="7.85546875" style="92" customWidth="1"/>
    <col min="21" max="21" width="4.5703125" style="92" customWidth="1"/>
    <col min="22" max="22" width="8.140625" style="92" customWidth="1"/>
    <col min="23" max="23" width="9.42578125" style="92" customWidth="1"/>
    <col min="24" max="24" width="7.140625" style="92" customWidth="1"/>
    <col min="25" max="26" width="8.5703125" style="92" customWidth="1"/>
    <col min="27" max="27" width="4.5703125" style="92" customWidth="1"/>
    <col min="28" max="28" width="7.42578125" style="92" customWidth="1"/>
    <col min="29" max="30" width="4.5703125" style="92" customWidth="1"/>
    <col min="31" max="31" width="7" style="92" customWidth="1"/>
    <col min="32" max="32" width="8.140625" style="92" customWidth="1"/>
    <col min="33" max="33" width="8" style="92" customWidth="1"/>
    <col min="34" max="34" width="7.140625" style="92" customWidth="1"/>
    <col min="35" max="35" width="6.5703125" style="92" customWidth="1"/>
    <col min="36" max="36" width="4.5703125" style="92" customWidth="1"/>
    <col min="37" max="37" width="7.85546875" style="92" customWidth="1"/>
    <col min="38" max="38" width="8.140625" style="92" customWidth="1"/>
    <col min="39" max="42" width="4.5703125" style="92" customWidth="1"/>
    <col min="43" max="43" width="11.5703125" style="92"/>
    <col min="44" max="44" width="8.42578125" style="92" customWidth="1"/>
    <col min="45" max="45" width="5.42578125" style="92" customWidth="1"/>
    <col min="46" max="47" width="5.140625" style="92" customWidth="1"/>
    <col min="48" max="48" width="6.42578125" style="92" customWidth="1"/>
    <col min="49" max="49" width="11.5703125" style="92"/>
    <col min="50" max="50" width="8.42578125" style="92" customWidth="1"/>
    <col min="51" max="51" width="3.140625" style="92" customWidth="1"/>
    <col min="52" max="52" width="5.140625" style="92" customWidth="1"/>
    <col min="53" max="53" width="7.42578125" style="92" customWidth="1"/>
    <col min="54" max="54" width="4.5703125" style="92" customWidth="1"/>
    <col min="55" max="256" width="11.5703125" style="92"/>
    <col min="257" max="257" width="1.85546875" style="92" customWidth="1"/>
    <col min="258" max="258" width="9.42578125" style="92" customWidth="1"/>
    <col min="259" max="259" width="8.42578125" style="92" customWidth="1"/>
    <col min="260" max="260" width="9" style="92" customWidth="1"/>
    <col min="261" max="261" width="4.5703125" style="92" customWidth="1"/>
    <col min="262" max="262" width="18.85546875" style="92" customWidth="1"/>
    <col min="263" max="263" width="6.85546875" style="92" customWidth="1"/>
    <col min="264" max="264" width="8.140625" style="92" customWidth="1"/>
    <col min="265" max="268" width="4.5703125" style="92" customWidth="1"/>
    <col min="269" max="269" width="7.5703125" style="92" customWidth="1"/>
    <col min="270" max="271" width="8.5703125" style="92" customWidth="1"/>
    <col min="272" max="272" width="8.140625" style="92" customWidth="1"/>
    <col min="273" max="274" width="4.5703125" style="92" customWidth="1"/>
    <col min="275" max="275" width="7.140625" style="92" customWidth="1"/>
    <col min="276" max="276" width="7.85546875" style="92" customWidth="1"/>
    <col min="277" max="277" width="4.5703125" style="92" customWidth="1"/>
    <col min="278" max="278" width="8.140625" style="92" customWidth="1"/>
    <col min="279" max="279" width="9.42578125" style="92" customWidth="1"/>
    <col min="280" max="280" width="7.140625" style="92" customWidth="1"/>
    <col min="281" max="282" width="8.5703125" style="92" customWidth="1"/>
    <col min="283" max="283" width="4.5703125" style="92" customWidth="1"/>
    <col min="284" max="284" width="7.42578125" style="92" customWidth="1"/>
    <col min="285" max="286" width="4.5703125" style="92" customWidth="1"/>
    <col min="287" max="287" width="7" style="92" customWidth="1"/>
    <col min="288" max="288" width="8.140625" style="92" customWidth="1"/>
    <col min="289" max="289" width="8" style="92" customWidth="1"/>
    <col min="290" max="290" width="7.140625" style="92" customWidth="1"/>
    <col min="291" max="291" width="6.5703125" style="92" customWidth="1"/>
    <col min="292" max="292" width="4.5703125" style="92" customWidth="1"/>
    <col min="293" max="293" width="7.85546875" style="92" customWidth="1"/>
    <col min="294" max="294" width="8.140625" style="92" customWidth="1"/>
    <col min="295" max="298" width="4.5703125" style="92" customWidth="1"/>
    <col min="299" max="299" width="11.5703125" style="92"/>
    <col min="300" max="300" width="8.42578125" style="92" customWidth="1"/>
    <col min="301" max="301" width="5.42578125" style="92" customWidth="1"/>
    <col min="302" max="303" width="5.140625" style="92" customWidth="1"/>
    <col min="304" max="304" width="6.42578125" style="92" customWidth="1"/>
    <col min="305" max="305" width="11.5703125" style="92"/>
    <col min="306" max="306" width="8.42578125" style="92" customWidth="1"/>
    <col min="307" max="307" width="3.140625" style="92" customWidth="1"/>
    <col min="308" max="308" width="5.140625" style="92" customWidth="1"/>
    <col min="309" max="309" width="7.42578125" style="92" customWidth="1"/>
    <col min="310" max="310" width="4.5703125" style="92" customWidth="1"/>
    <col min="311" max="512" width="11.5703125" style="92"/>
    <col min="513" max="513" width="1.85546875" style="92" customWidth="1"/>
    <col min="514" max="514" width="9.42578125" style="92" customWidth="1"/>
    <col min="515" max="515" width="8.42578125" style="92" customWidth="1"/>
    <col min="516" max="516" width="9" style="92" customWidth="1"/>
    <col min="517" max="517" width="4.5703125" style="92" customWidth="1"/>
    <col min="518" max="518" width="18.85546875" style="92" customWidth="1"/>
    <col min="519" max="519" width="6.85546875" style="92" customWidth="1"/>
    <col min="520" max="520" width="8.140625" style="92" customWidth="1"/>
    <col min="521" max="524" width="4.5703125" style="92" customWidth="1"/>
    <col min="525" max="525" width="7.5703125" style="92" customWidth="1"/>
    <col min="526" max="527" width="8.5703125" style="92" customWidth="1"/>
    <col min="528" max="528" width="8.140625" style="92" customWidth="1"/>
    <col min="529" max="530" width="4.5703125" style="92" customWidth="1"/>
    <col min="531" max="531" width="7.140625" style="92" customWidth="1"/>
    <col min="532" max="532" width="7.85546875" style="92" customWidth="1"/>
    <col min="533" max="533" width="4.5703125" style="92" customWidth="1"/>
    <col min="534" max="534" width="8.140625" style="92" customWidth="1"/>
    <col min="535" max="535" width="9.42578125" style="92" customWidth="1"/>
    <col min="536" max="536" width="7.140625" style="92" customWidth="1"/>
    <col min="537" max="538" width="8.5703125" style="92" customWidth="1"/>
    <col min="539" max="539" width="4.5703125" style="92" customWidth="1"/>
    <col min="540" max="540" width="7.42578125" style="92" customWidth="1"/>
    <col min="541" max="542" width="4.5703125" style="92" customWidth="1"/>
    <col min="543" max="543" width="7" style="92" customWidth="1"/>
    <col min="544" max="544" width="8.140625" style="92" customWidth="1"/>
    <col min="545" max="545" width="8" style="92" customWidth="1"/>
    <col min="546" max="546" width="7.140625" style="92" customWidth="1"/>
    <col min="547" max="547" width="6.5703125" style="92" customWidth="1"/>
    <col min="548" max="548" width="4.5703125" style="92" customWidth="1"/>
    <col min="549" max="549" width="7.85546875" style="92" customWidth="1"/>
    <col min="550" max="550" width="8.140625" style="92" customWidth="1"/>
    <col min="551" max="554" width="4.5703125" style="92" customWidth="1"/>
    <col min="555" max="555" width="11.5703125" style="92"/>
    <col min="556" max="556" width="8.42578125" style="92" customWidth="1"/>
    <col min="557" max="557" width="5.42578125" style="92" customWidth="1"/>
    <col min="558" max="559" width="5.140625" style="92" customWidth="1"/>
    <col min="560" max="560" width="6.42578125" style="92" customWidth="1"/>
    <col min="561" max="561" width="11.5703125" style="92"/>
    <col min="562" max="562" width="8.42578125" style="92" customWidth="1"/>
    <col min="563" max="563" width="3.140625" style="92" customWidth="1"/>
    <col min="564" max="564" width="5.140625" style="92" customWidth="1"/>
    <col min="565" max="565" width="7.42578125" style="92" customWidth="1"/>
    <col min="566" max="566" width="4.5703125" style="92" customWidth="1"/>
    <col min="567" max="768" width="11.5703125" style="92"/>
    <col min="769" max="769" width="1.85546875" style="92" customWidth="1"/>
    <col min="770" max="770" width="9.42578125" style="92" customWidth="1"/>
    <col min="771" max="771" width="8.42578125" style="92" customWidth="1"/>
    <col min="772" max="772" width="9" style="92" customWidth="1"/>
    <col min="773" max="773" width="4.5703125" style="92" customWidth="1"/>
    <col min="774" max="774" width="18.85546875" style="92" customWidth="1"/>
    <col min="775" max="775" width="6.85546875" style="92" customWidth="1"/>
    <col min="776" max="776" width="8.140625" style="92" customWidth="1"/>
    <col min="777" max="780" width="4.5703125" style="92" customWidth="1"/>
    <col min="781" max="781" width="7.5703125" style="92" customWidth="1"/>
    <col min="782" max="783" width="8.5703125" style="92" customWidth="1"/>
    <col min="784" max="784" width="8.140625" style="92" customWidth="1"/>
    <col min="785" max="786" width="4.5703125" style="92" customWidth="1"/>
    <col min="787" max="787" width="7.140625" style="92" customWidth="1"/>
    <col min="788" max="788" width="7.85546875" style="92" customWidth="1"/>
    <col min="789" max="789" width="4.5703125" style="92" customWidth="1"/>
    <col min="790" max="790" width="8.140625" style="92" customWidth="1"/>
    <col min="791" max="791" width="9.42578125" style="92" customWidth="1"/>
    <col min="792" max="792" width="7.140625" style="92" customWidth="1"/>
    <col min="793" max="794" width="8.5703125" style="92" customWidth="1"/>
    <col min="795" max="795" width="4.5703125" style="92" customWidth="1"/>
    <col min="796" max="796" width="7.42578125" style="92" customWidth="1"/>
    <col min="797" max="798" width="4.5703125" style="92" customWidth="1"/>
    <col min="799" max="799" width="7" style="92" customWidth="1"/>
    <col min="800" max="800" width="8.140625" style="92" customWidth="1"/>
    <col min="801" max="801" width="8" style="92" customWidth="1"/>
    <col min="802" max="802" width="7.140625" style="92" customWidth="1"/>
    <col min="803" max="803" width="6.5703125" style="92" customWidth="1"/>
    <col min="804" max="804" width="4.5703125" style="92" customWidth="1"/>
    <col min="805" max="805" width="7.85546875" style="92" customWidth="1"/>
    <col min="806" max="806" width="8.140625" style="92" customWidth="1"/>
    <col min="807" max="810" width="4.5703125" style="92" customWidth="1"/>
    <col min="811" max="811" width="11.5703125" style="92"/>
    <col min="812" max="812" width="8.42578125" style="92" customWidth="1"/>
    <col min="813" max="813" width="5.42578125" style="92" customWidth="1"/>
    <col min="814" max="815" width="5.140625" style="92" customWidth="1"/>
    <col min="816" max="816" width="6.42578125" style="92" customWidth="1"/>
    <col min="817" max="817" width="11.5703125" style="92"/>
    <col min="818" max="818" width="8.42578125" style="92" customWidth="1"/>
    <col min="819" max="819" width="3.140625" style="92" customWidth="1"/>
    <col min="820" max="820" width="5.140625" style="92" customWidth="1"/>
    <col min="821" max="821" width="7.42578125" style="92" customWidth="1"/>
    <col min="822" max="822" width="4.5703125" style="92" customWidth="1"/>
    <col min="823" max="1024" width="11.5703125" style="92"/>
    <col min="1025" max="1025" width="1.85546875" style="92" customWidth="1"/>
    <col min="1026" max="1026" width="9.42578125" style="92" customWidth="1"/>
    <col min="1027" max="1027" width="8.42578125" style="92" customWidth="1"/>
    <col min="1028" max="1028" width="9" style="92" customWidth="1"/>
    <col min="1029" max="1029" width="4.5703125" style="92" customWidth="1"/>
    <col min="1030" max="1030" width="18.85546875" style="92" customWidth="1"/>
    <col min="1031" max="1031" width="6.85546875" style="92" customWidth="1"/>
    <col min="1032" max="1032" width="8.140625" style="92" customWidth="1"/>
    <col min="1033" max="1036" width="4.5703125" style="92" customWidth="1"/>
    <col min="1037" max="1037" width="7.5703125" style="92" customWidth="1"/>
    <col min="1038" max="1039" width="8.5703125" style="92" customWidth="1"/>
    <col min="1040" max="1040" width="8.140625" style="92" customWidth="1"/>
    <col min="1041" max="1042" width="4.5703125" style="92" customWidth="1"/>
    <col min="1043" max="1043" width="7.140625" style="92" customWidth="1"/>
    <col min="1044" max="1044" width="7.85546875" style="92" customWidth="1"/>
    <col min="1045" max="1045" width="4.5703125" style="92" customWidth="1"/>
    <col min="1046" max="1046" width="8.140625" style="92" customWidth="1"/>
    <col min="1047" max="1047" width="9.42578125" style="92" customWidth="1"/>
    <col min="1048" max="1048" width="7.140625" style="92" customWidth="1"/>
    <col min="1049" max="1050" width="8.5703125" style="92" customWidth="1"/>
    <col min="1051" max="1051" width="4.5703125" style="92" customWidth="1"/>
    <col min="1052" max="1052" width="7.42578125" style="92" customWidth="1"/>
    <col min="1053" max="1054" width="4.5703125" style="92" customWidth="1"/>
    <col min="1055" max="1055" width="7" style="92" customWidth="1"/>
    <col min="1056" max="1056" width="8.140625" style="92" customWidth="1"/>
    <col min="1057" max="1057" width="8" style="92" customWidth="1"/>
    <col min="1058" max="1058" width="7.140625" style="92" customWidth="1"/>
    <col min="1059" max="1059" width="6.5703125" style="92" customWidth="1"/>
    <col min="1060" max="1060" width="4.5703125" style="92" customWidth="1"/>
    <col min="1061" max="1061" width="7.85546875" style="92" customWidth="1"/>
    <col min="1062" max="1062" width="8.140625" style="92" customWidth="1"/>
    <col min="1063" max="1066" width="4.5703125" style="92" customWidth="1"/>
    <col min="1067" max="1067" width="11.5703125" style="92"/>
    <col min="1068" max="1068" width="8.42578125" style="92" customWidth="1"/>
    <col min="1069" max="1069" width="5.42578125" style="92" customWidth="1"/>
    <col min="1070" max="1071" width="5.140625" style="92" customWidth="1"/>
    <col min="1072" max="1072" width="6.42578125" style="92" customWidth="1"/>
    <col min="1073" max="1073" width="11.5703125" style="92"/>
    <col min="1074" max="1074" width="8.42578125" style="92" customWidth="1"/>
    <col min="1075" max="1075" width="3.140625" style="92" customWidth="1"/>
    <col min="1076" max="1076" width="5.140625" style="92" customWidth="1"/>
    <col min="1077" max="1077" width="7.42578125" style="92" customWidth="1"/>
    <col min="1078" max="1078" width="4.5703125" style="92" customWidth="1"/>
    <col min="1079" max="1280" width="11.5703125" style="92"/>
    <col min="1281" max="1281" width="1.85546875" style="92" customWidth="1"/>
    <col min="1282" max="1282" width="9.42578125" style="92" customWidth="1"/>
    <col min="1283" max="1283" width="8.42578125" style="92" customWidth="1"/>
    <col min="1284" max="1284" width="9" style="92" customWidth="1"/>
    <col min="1285" max="1285" width="4.5703125" style="92" customWidth="1"/>
    <col min="1286" max="1286" width="18.85546875" style="92" customWidth="1"/>
    <col min="1287" max="1287" width="6.85546875" style="92" customWidth="1"/>
    <col min="1288" max="1288" width="8.140625" style="92" customWidth="1"/>
    <col min="1289" max="1292" width="4.5703125" style="92" customWidth="1"/>
    <col min="1293" max="1293" width="7.5703125" style="92" customWidth="1"/>
    <col min="1294" max="1295" width="8.5703125" style="92" customWidth="1"/>
    <col min="1296" max="1296" width="8.140625" style="92" customWidth="1"/>
    <col min="1297" max="1298" width="4.5703125" style="92" customWidth="1"/>
    <col min="1299" max="1299" width="7.140625" style="92" customWidth="1"/>
    <col min="1300" max="1300" width="7.85546875" style="92" customWidth="1"/>
    <col min="1301" max="1301" width="4.5703125" style="92" customWidth="1"/>
    <col min="1302" max="1302" width="8.140625" style="92" customWidth="1"/>
    <col min="1303" max="1303" width="9.42578125" style="92" customWidth="1"/>
    <col min="1304" max="1304" width="7.140625" style="92" customWidth="1"/>
    <col min="1305" max="1306" width="8.5703125" style="92" customWidth="1"/>
    <col min="1307" max="1307" width="4.5703125" style="92" customWidth="1"/>
    <col min="1308" max="1308" width="7.42578125" style="92" customWidth="1"/>
    <col min="1309" max="1310" width="4.5703125" style="92" customWidth="1"/>
    <col min="1311" max="1311" width="7" style="92" customWidth="1"/>
    <col min="1312" max="1312" width="8.140625" style="92" customWidth="1"/>
    <col min="1313" max="1313" width="8" style="92" customWidth="1"/>
    <col min="1314" max="1314" width="7.140625" style="92" customWidth="1"/>
    <col min="1315" max="1315" width="6.5703125" style="92" customWidth="1"/>
    <col min="1316" max="1316" width="4.5703125" style="92" customWidth="1"/>
    <col min="1317" max="1317" width="7.85546875" style="92" customWidth="1"/>
    <col min="1318" max="1318" width="8.140625" style="92" customWidth="1"/>
    <col min="1319" max="1322" width="4.5703125" style="92" customWidth="1"/>
    <col min="1323" max="1323" width="11.5703125" style="92"/>
    <col min="1324" max="1324" width="8.42578125" style="92" customWidth="1"/>
    <col min="1325" max="1325" width="5.42578125" style="92" customWidth="1"/>
    <col min="1326" max="1327" width="5.140625" style="92" customWidth="1"/>
    <col min="1328" max="1328" width="6.42578125" style="92" customWidth="1"/>
    <col min="1329" max="1329" width="11.5703125" style="92"/>
    <col min="1330" max="1330" width="8.42578125" style="92" customWidth="1"/>
    <col min="1331" max="1331" width="3.140625" style="92" customWidth="1"/>
    <col min="1332" max="1332" width="5.140625" style="92" customWidth="1"/>
    <col min="1333" max="1333" width="7.42578125" style="92" customWidth="1"/>
    <col min="1334" max="1334" width="4.5703125" style="92" customWidth="1"/>
    <col min="1335" max="1536" width="11.5703125" style="92"/>
    <col min="1537" max="1537" width="1.85546875" style="92" customWidth="1"/>
    <col min="1538" max="1538" width="9.42578125" style="92" customWidth="1"/>
    <col min="1539" max="1539" width="8.42578125" style="92" customWidth="1"/>
    <col min="1540" max="1540" width="9" style="92" customWidth="1"/>
    <col min="1541" max="1541" width="4.5703125" style="92" customWidth="1"/>
    <col min="1542" max="1542" width="18.85546875" style="92" customWidth="1"/>
    <col min="1543" max="1543" width="6.85546875" style="92" customWidth="1"/>
    <col min="1544" max="1544" width="8.140625" style="92" customWidth="1"/>
    <col min="1545" max="1548" width="4.5703125" style="92" customWidth="1"/>
    <col min="1549" max="1549" width="7.5703125" style="92" customWidth="1"/>
    <col min="1550" max="1551" width="8.5703125" style="92" customWidth="1"/>
    <col min="1552" max="1552" width="8.140625" style="92" customWidth="1"/>
    <col min="1553" max="1554" width="4.5703125" style="92" customWidth="1"/>
    <col min="1555" max="1555" width="7.140625" style="92" customWidth="1"/>
    <col min="1556" max="1556" width="7.85546875" style="92" customWidth="1"/>
    <col min="1557" max="1557" width="4.5703125" style="92" customWidth="1"/>
    <col min="1558" max="1558" width="8.140625" style="92" customWidth="1"/>
    <col min="1559" max="1559" width="9.42578125" style="92" customWidth="1"/>
    <col min="1560" max="1560" width="7.140625" style="92" customWidth="1"/>
    <col min="1561" max="1562" width="8.5703125" style="92" customWidth="1"/>
    <col min="1563" max="1563" width="4.5703125" style="92" customWidth="1"/>
    <col min="1564" max="1564" width="7.42578125" style="92" customWidth="1"/>
    <col min="1565" max="1566" width="4.5703125" style="92" customWidth="1"/>
    <col min="1567" max="1567" width="7" style="92" customWidth="1"/>
    <col min="1568" max="1568" width="8.140625" style="92" customWidth="1"/>
    <col min="1569" max="1569" width="8" style="92" customWidth="1"/>
    <col min="1570" max="1570" width="7.140625" style="92" customWidth="1"/>
    <col min="1571" max="1571" width="6.5703125" style="92" customWidth="1"/>
    <col min="1572" max="1572" width="4.5703125" style="92" customWidth="1"/>
    <col min="1573" max="1573" width="7.85546875" style="92" customWidth="1"/>
    <col min="1574" max="1574" width="8.140625" style="92" customWidth="1"/>
    <col min="1575" max="1578" width="4.5703125" style="92" customWidth="1"/>
    <col min="1579" max="1579" width="11.5703125" style="92"/>
    <col min="1580" max="1580" width="8.42578125" style="92" customWidth="1"/>
    <col min="1581" max="1581" width="5.42578125" style="92" customWidth="1"/>
    <col min="1582" max="1583" width="5.140625" style="92" customWidth="1"/>
    <col min="1584" max="1584" width="6.42578125" style="92" customWidth="1"/>
    <col min="1585" max="1585" width="11.5703125" style="92"/>
    <col min="1586" max="1586" width="8.42578125" style="92" customWidth="1"/>
    <col min="1587" max="1587" width="3.140625" style="92" customWidth="1"/>
    <col min="1588" max="1588" width="5.140625" style="92" customWidth="1"/>
    <col min="1589" max="1589" width="7.42578125" style="92" customWidth="1"/>
    <col min="1590" max="1590" width="4.5703125" style="92" customWidth="1"/>
    <col min="1591" max="1792" width="11.5703125" style="92"/>
    <col min="1793" max="1793" width="1.85546875" style="92" customWidth="1"/>
    <col min="1794" max="1794" width="9.42578125" style="92" customWidth="1"/>
    <col min="1795" max="1795" width="8.42578125" style="92" customWidth="1"/>
    <col min="1796" max="1796" width="9" style="92" customWidth="1"/>
    <col min="1797" max="1797" width="4.5703125" style="92" customWidth="1"/>
    <col min="1798" max="1798" width="18.85546875" style="92" customWidth="1"/>
    <col min="1799" max="1799" width="6.85546875" style="92" customWidth="1"/>
    <col min="1800" max="1800" width="8.140625" style="92" customWidth="1"/>
    <col min="1801" max="1804" width="4.5703125" style="92" customWidth="1"/>
    <col min="1805" max="1805" width="7.5703125" style="92" customWidth="1"/>
    <col min="1806" max="1807" width="8.5703125" style="92" customWidth="1"/>
    <col min="1808" max="1808" width="8.140625" style="92" customWidth="1"/>
    <col min="1809" max="1810" width="4.5703125" style="92" customWidth="1"/>
    <col min="1811" max="1811" width="7.140625" style="92" customWidth="1"/>
    <col min="1812" max="1812" width="7.85546875" style="92" customWidth="1"/>
    <col min="1813" max="1813" width="4.5703125" style="92" customWidth="1"/>
    <col min="1814" max="1814" width="8.140625" style="92" customWidth="1"/>
    <col min="1815" max="1815" width="9.42578125" style="92" customWidth="1"/>
    <col min="1816" max="1816" width="7.140625" style="92" customWidth="1"/>
    <col min="1817" max="1818" width="8.5703125" style="92" customWidth="1"/>
    <col min="1819" max="1819" width="4.5703125" style="92" customWidth="1"/>
    <col min="1820" max="1820" width="7.42578125" style="92" customWidth="1"/>
    <col min="1821" max="1822" width="4.5703125" style="92" customWidth="1"/>
    <col min="1823" max="1823" width="7" style="92" customWidth="1"/>
    <col min="1824" max="1824" width="8.140625" style="92" customWidth="1"/>
    <col min="1825" max="1825" width="8" style="92" customWidth="1"/>
    <col min="1826" max="1826" width="7.140625" style="92" customWidth="1"/>
    <col min="1827" max="1827" width="6.5703125" style="92" customWidth="1"/>
    <col min="1828" max="1828" width="4.5703125" style="92" customWidth="1"/>
    <col min="1829" max="1829" width="7.85546875" style="92" customWidth="1"/>
    <col min="1830" max="1830" width="8.140625" style="92" customWidth="1"/>
    <col min="1831" max="1834" width="4.5703125" style="92" customWidth="1"/>
    <col min="1835" max="1835" width="11.5703125" style="92"/>
    <col min="1836" max="1836" width="8.42578125" style="92" customWidth="1"/>
    <col min="1837" max="1837" width="5.42578125" style="92" customWidth="1"/>
    <col min="1838" max="1839" width="5.140625" style="92" customWidth="1"/>
    <col min="1840" max="1840" width="6.42578125" style="92" customWidth="1"/>
    <col min="1841" max="1841" width="11.5703125" style="92"/>
    <col min="1842" max="1842" width="8.42578125" style="92" customWidth="1"/>
    <col min="1843" max="1843" width="3.140625" style="92" customWidth="1"/>
    <col min="1844" max="1844" width="5.140625" style="92" customWidth="1"/>
    <col min="1845" max="1845" width="7.42578125" style="92" customWidth="1"/>
    <col min="1846" max="1846" width="4.5703125" style="92" customWidth="1"/>
    <col min="1847" max="2048" width="11.5703125" style="92"/>
    <col min="2049" max="2049" width="1.85546875" style="92" customWidth="1"/>
    <col min="2050" max="2050" width="9.42578125" style="92" customWidth="1"/>
    <col min="2051" max="2051" width="8.42578125" style="92" customWidth="1"/>
    <col min="2052" max="2052" width="9" style="92" customWidth="1"/>
    <col min="2053" max="2053" width="4.5703125" style="92" customWidth="1"/>
    <col min="2054" max="2054" width="18.85546875" style="92" customWidth="1"/>
    <col min="2055" max="2055" width="6.85546875" style="92" customWidth="1"/>
    <col min="2056" max="2056" width="8.140625" style="92" customWidth="1"/>
    <col min="2057" max="2060" width="4.5703125" style="92" customWidth="1"/>
    <col min="2061" max="2061" width="7.5703125" style="92" customWidth="1"/>
    <col min="2062" max="2063" width="8.5703125" style="92" customWidth="1"/>
    <col min="2064" max="2064" width="8.140625" style="92" customWidth="1"/>
    <col min="2065" max="2066" width="4.5703125" style="92" customWidth="1"/>
    <col min="2067" max="2067" width="7.140625" style="92" customWidth="1"/>
    <col min="2068" max="2068" width="7.85546875" style="92" customWidth="1"/>
    <col min="2069" max="2069" width="4.5703125" style="92" customWidth="1"/>
    <col min="2070" max="2070" width="8.140625" style="92" customWidth="1"/>
    <col min="2071" max="2071" width="9.42578125" style="92" customWidth="1"/>
    <col min="2072" max="2072" width="7.140625" style="92" customWidth="1"/>
    <col min="2073" max="2074" width="8.5703125" style="92" customWidth="1"/>
    <col min="2075" max="2075" width="4.5703125" style="92" customWidth="1"/>
    <col min="2076" max="2076" width="7.42578125" style="92" customWidth="1"/>
    <col min="2077" max="2078" width="4.5703125" style="92" customWidth="1"/>
    <col min="2079" max="2079" width="7" style="92" customWidth="1"/>
    <col min="2080" max="2080" width="8.140625" style="92" customWidth="1"/>
    <col min="2081" max="2081" width="8" style="92" customWidth="1"/>
    <col min="2082" max="2082" width="7.140625" style="92" customWidth="1"/>
    <col min="2083" max="2083" width="6.5703125" style="92" customWidth="1"/>
    <col min="2084" max="2084" width="4.5703125" style="92" customWidth="1"/>
    <col min="2085" max="2085" width="7.85546875" style="92" customWidth="1"/>
    <col min="2086" max="2086" width="8.140625" style="92" customWidth="1"/>
    <col min="2087" max="2090" width="4.5703125" style="92" customWidth="1"/>
    <col min="2091" max="2091" width="11.5703125" style="92"/>
    <col min="2092" max="2092" width="8.42578125" style="92" customWidth="1"/>
    <col min="2093" max="2093" width="5.42578125" style="92" customWidth="1"/>
    <col min="2094" max="2095" width="5.140625" style="92" customWidth="1"/>
    <col min="2096" max="2096" width="6.42578125" style="92" customWidth="1"/>
    <col min="2097" max="2097" width="11.5703125" style="92"/>
    <col min="2098" max="2098" width="8.42578125" style="92" customWidth="1"/>
    <col min="2099" max="2099" width="3.140625" style="92" customWidth="1"/>
    <col min="2100" max="2100" width="5.140625" style="92" customWidth="1"/>
    <col min="2101" max="2101" width="7.42578125" style="92" customWidth="1"/>
    <col min="2102" max="2102" width="4.5703125" style="92" customWidth="1"/>
    <col min="2103" max="2304" width="11.5703125" style="92"/>
    <col min="2305" max="2305" width="1.85546875" style="92" customWidth="1"/>
    <col min="2306" max="2306" width="9.42578125" style="92" customWidth="1"/>
    <col min="2307" max="2307" width="8.42578125" style="92" customWidth="1"/>
    <col min="2308" max="2308" width="9" style="92" customWidth="1"/>
    <col min="2309" max="2309" width="4.5703125" style="92" customWidth="1"/>
    <col min="2310" max="2310" width="18.85546875" style="92" customWidth="1"/>
    <col min="2311" max="2311" width="6.85546875" style="92" customWidth="1"/>
    <col min="2312" max="2312" width="8.140625" style="92" customWidth="1"/>
    <col min="2313" max="2316" width="4.5703125" style="92" customWidth="1"/>
    <col min="2317" max="2317" width="7.5703125" style="92" customWidth="1"/>
    <col min="2318" max="2319" width="8.5703125" style="92" customWidth="1"/>
    <col min="2320" max="2320" width="8.140625" style="92" customWidth="1"/>
    <col min="2321" max="2322" width="4.5703125" style="92" customWidth="1"/>
    <col min="2323" max="2323" width="7.140625" style="92" customWidth="1"/>
    <col min="2324" max="2324" width="7.85546875" style="92" customWidth="1"/>
    <col min="2325" max="2325" width="4.5703125" style="92" customWidth="1"/>
    <col min="2326" max="2326" width="8.140625" style="92" customWidth="1"/>
    <col min="2327" max="2327" width="9.42578125" style="92" customWidth="1"/>
    <col min="2328" max="2328" width="7.140625" style="92" customWidth="1"/>
    <col min="2329" max="2330" width="8.5703125" style="92" customWidth="1"/>
    <col min="2331" max="2331" width="4.5703125" style="92" customWidth="1"/>
    <col min="2332" max="2332" width="7.42578125" style="92" customWidth="1"/>
    <col min="2333" max="2334" width="4.5703125" style="92" customWidth="1"/>
    <col min="2335" max="2335" width="7" style="92" customWidth="1"/>
    <col min="2336" max="2336" width="8.140625" style="92" customWidth="1"/>
    <col min="2337" max="2337" width="8" style="92" customWidth="1"/>
    <col min="2338" max="2338" width="7.140625" style="92" customWidth="1"/>
    <col min="2339" max="2339" width="6.5703125" style="92" customWidth="1"/>
    <col min="2340" max="2340" width="4.5703125" style="92" customWidth="1"/>
    <col min="2341" max="2341" width="7.85546875" style="92" customWidth="1"/>
    <col min="2342" max="2342" width="8.140625" style="92" customWidth="1"/>
    <col min="2343" max="2346" width="4.5703125" style="92" customWidth="1"/>
    <col min="2347" max="2347" width="11.5703125" style="92"/>
    <col min="2348" max="2348" width="8.42578125" style="92" customWidth="1"/>
    <col min="2349" max="2349" width="5.42578125" style="92" customWidth="1"/>
    <col min="2350" max="2351" width="5.140625" style="92" customWidth="1"/>
    <col min="2352" max="2352" width="6.42578125" style="92" customWidth="1"/>
    <col min="2353" max="2353" width="11.5703125" style="92"/>
    <col min="2354" max="2354" width="8.42578125" style="92" customWidth="1"/>
    <col min="2355" max="2355" width="3.140625" style="92" customWidth="1"/>
    <col min="2356" max="2356" width="5.140625" style="92" customWidth="1"/>
    <col min="2357" max="2357" width="7.42578125" style="92" customWidth="1"/>
    <col min="2358" max="2358" width="4.5703125" style="92" customWidth="1"/>
    <col min="2359" max="2560" width="11.5703125" style="92"/>
    <col min="2561" max="2561" width="1.85546875" style="92" customWidth="1"/>
    <col min="2562" max="2562" width="9.42578125" style="92" customWidth="1"/>
    <col min="2563" max="2563" width="8.42578125" style="92" customWidth="1"/>
    <col min="2564" max="2564" width="9" style="92" customWidth="1"/>
    <col min="2565" max="2565" width="4.5703125" style="92" customWidth="1"/>
    <col min="2566" max="2566" width="18.85546875" style="92" customWidth="1"/>
    <col min="2567" max="2567" width="6.85546875" style="92" customWidth="1"/>
    <col min="2568" max="2568" width="8.140625" style="92" customWidth="1"/>
    <col min="2569" max="2572" width="4.5703125" style="92" customWidth="1"/>
    <col min="2573" max="2573" width="7.5703125" style="92" customWidth="1"/>
    <col min="2574" max="2575" width="8.5703125" style="92" customWidth="1"/>
    <col min="2576" max="2576" width="8.140625" style="92" customWidth="1"/>
    <col min="2577" max="2578" width="4.5703125" style="92" customWidth="1"/>
    <col min="2579" max="2579" width="7.140625" style="92" customWidth="1"/>
    <col min="2580" max="2580" width="7.85546875" style="92" customWidth="1"/>
    <col min="2581" max="2581" width="4.5703125" style="92" customWidth="1"/>
    <col min="2582" max="2582" width="8.140625" style="92" customWidth="1"/>
    <col min="2583" max="2583" width="9.42578125" style="92" customWidth="1"/>
    <col min="2584" max="2584" width="7.140625" style="92" customWidth="1"/>
    <col min="2585" max="2586" width="8.5703125" style="92" customWidth="1"/>
    <col min="2587" max="2587" width="4.5703125" style="92" customWidth="1"/>
    <col min="2588" max="2588" width="7.42578125" style="92" customWidth="1"/>
    <col min="2589" max="2590" width="4.5703125" style="92" customWidth="1"/>
    <col min="2591" max="2591" width="7" style="92" customWidth="1"/>
    <col min="2592" max="2592" width="8.140625" style="92" customWidth="1"/>
    <col min="2593" max="2593" width="8" style="92" customWidth="1"/>
    <col min="2594" max="2594" width="7.140625" style="92" customWidth="1"/>
    <col min="2595" max="2595" width="6.5703125" style="92" customWidth="1"/>
    <col min="2596" max="2596" width="4.5703125" style="92" customWidth="1"/>
    <col min="2597" max="2597" width="7.85546875" style="92" customWidth="1"/>
    <col min="2598" max="2598" width="8.140625" style="92" customWidth="1"/>
    <col min="2599" max="2602" width="4.5703125" style="92" customWidth="1"/>
    <col min="2603" max="2603" width="11.5703125" style="92"/>
    <col min="2604" max="2604" width="8.42578125" style="92" customWidth="1"/>
    <col min="2605" max="2605" width="5.42578125" style="92" customWidth="1"/>
    <col min="2606" max="2607" width="5.140625" style="92" customWidth="1"/>
    <col min="2608" max="2608" width="6.42578125" style="92" customWidth="1"/>
    <col min="2609" max="2609" width="11.5703125" style="92"/>
    <col min="2610" max="2610" width="8.42578125" style="92" customWidth="1"/>
    <col min="2611" max="2611" width="3.140625" style="92" customWidth="1"/>
    <col min="2612" max="2612" width="5.140625" style="92" customWidth="1"/>
    <col min="2613" max="2613" width="7.42578125" style="92" customWidth="1"/>
    <col min="2614" max="2614" width="4.5703125" style="92" customWidth="1"/>
    <col min="2615" max="2816" width="11.5703125" style="92"/>
    <col min="2817" max="2817" width="1.85546875" style="92" customWidth="1"/>
    <col min="2818" max="2818" width="9.42578125" style="92" customWidth="1"/>
    <col min="2819" max="2819" width="8.42578125" style="92" customWidth="1"/>
    <col min="2820" max="2820" width="9" style="92" customWidth="1"/>
    <col min="2821" max="2821" width="4.5703125" style="92" customWidth="1"/>
    <col min="2822" max="2822" width="18.85546875" style="92" customWidth="1"/>
    <col min="2823" max="2823" width="6.85546875" style="92" customWidth="1"/>
    <col min="2824" max="2824" width="8.140625" style="92" customWidth="1"/>
    <col min="2825" max="2828" width="4.5703125" style="92" customWidth="1"/>
    <col min="2829" max="2829" width="7.5703125" style="92" customWidth="1"/>
    <col min="2830" max="2831" width="8.5703125" style="92" customWidth="1"/>
    <col min="2832" max="2832" width="8.140625" style="92" customWidth="1"/>
    <col min="2833" max="2834" width="4.5703125" style="92" customWidth="1"/>
    <col min="2835" max="2835" width="7.140625" style="92" customWidth="1"/>
    <col min="2836" max="2836" width="7.85546875" style="92" customWidth="1"/>
    <col min="2837" max="2837" width="4.5703125" style="92" customWidth="1"/>
    <col min="2838" max="2838" width="8.140625" style="92" customWidth="1"/>
    <col min="2839" max="2839" width="9.42578125" style="92" customWidth="1"/>
    <col min="2840" max="2840" width="7.140625" style="92" customWidth="1"/>
    <col min="2841" max="2842" width="8.5703125" style="92" customWidth="1"/>
    <col min="2843" max="2843" width="4.5703125" style="92" customWidth="1"/>
    <col min="2844" max="2844" width="7.42578125" style="92" customWidth="1"/>
    <col min="2845" max="2846" width="4.5703125" style="92" customWidth="1"/>
    <col min="2847" max="2847" width="7" style="92" customWidth="1"/>
    <col min="2848" max="2848" width="8.140625" style="92" customWidth="1"/>
    <col min="2849" max="2849" width="8" style="92" customWidth="1"/>
    <col min="2850" max="2850" width="7.140625" style="92" customWidth="1"/>
    <col min="2851" max="2851" width="6.5703125" style="92" customWidth="1"/>
    <col min="2852" max="2852" width="4.5703125" style="92" customWidth="1"/>
    <col min="2853" max="2853" width="7.85546875" style="92" customWidth="1"/>
    <col min="2854" max="2854" width="8.140625" style="92" customWidth="1"/>
    <col min="2855" max="2858" width="4.5703125" style="92" customWidth="1"/>
    <col min="2859" max="2859" width="11.5703125" style="92"/>
    <col min="2860" max="2860" width="8.42578125" style="92" customWidth="1"/>
    <col min="2861" max="2861" width="5.42578125" style="92" customWidth="1"/>
    <col min="2862" max="2863" width="5.140625" style="92" customWidth="1"/>
    <col min="2864" max="2864" width="6.42578125" style="92" customWidth="1"/>
    <col min="2865" max="2865" width="11.5703125" style="92"/>
    <col min="2866" max="2866" width="8.42578125" style="92" customWidth="1"/>
    <col min="2867" max="2867" width="3.140625" style="92" customWidth="1"/>
    <col min="2868" max="2868" width="5.140625" style="92" customWidth="1"/>
    <col min="2869" max="2869" width="7.42578125" style="92" customWidth="1"/>
    <col min="2870" max="2870" width="4.5703125" style="92" customWidth="1"/>
    <col min="2871" max="3072" width="11.5703125" style="92"/>
    <col min="3073" max="3073" width="1.85546875" style="92" customWidth="1"/>
    <col min="3074" max="3074" width="9.42578125" style="92" customWidth="1"/>
    <col min="3075" max="3075" width="8.42578125" style="92" customWidth="1"/>
    <col min="3076" max="3076" width="9" style="92" customWidth="1"/>
    <col min="3077" max="3077" width="4.5703125" style="92" customWidth="1"/>
    <col min="3078" max="3078" width="18.85546875" style="92" customWidth="1"/>
    <col min="3079" max="3079" width="6.85546875" style="92" customWidth="1"/>
    <col min="3080" max="3080" width="8.140625" style="92" customWidth="1"/>
    <col min="3081" max="3084" width="4.5703125" style="92" customWidth="1"/>
    <col min="3085" max="3085" width="7.5703125" style="92" customWidth="1"/>
    <col min="3086" max="3087" width="8.5703125" style="92" customWidth="1"/>
    <col min="3088" max="3088" width="8.140625" style="92" customWidth="1"/>
    <col min="3089" max="3090" width="4.5703125" style="92" customWidth="1"/>
    <col min="3091" max="3091" width="7.140625" style="92" customWidth="1"/>
    <col min="3092" max="3092" width="7.85546875" style="92" customWidth="1"/>
    <col min="3093" max="3093" width="4.5703125" style="92" customWidth="1"/>
    <col min="3094" max="3094" width="8.140625" style="92" customWidth="1"/>
    <col min="3095" max="3095" width="9.42578125" style="92" customWidth="1"/>
    <col min="3096" max="3096" width="7.140625" style="92" customWidth="1"/>
    <col min="3097" max="3098" width="8.5703125" style="92" customWidth="1"/>
    <col min="3099" max="3099" width="4.5703125" style="92" customWidth="1"/>
    <col min="3100" max="3100" width="7.42578125" style="92" customWidth="1"/>
    <col min="3101" max="3102" width="4.5703125" style="92" customWidth="1"/>
    <col min="3103" max="3103" width="7" style="92" customWidth="1"/>
    <col min="3104" max="3104" width="8.140625" style="92" customWidth="1"/>
    <col min="3105" max="3105" width="8" style="92" customWidth="1"/>
    <col min="3106" max="3106" width="7.140625" style="92" customWidth="1"/>
    <col min="3107" max="3107" width="6.5703125" style="92" customWidth="1"/>
    <col min="3108" max="3108" width="4.5703125" style="92" customWidth="1"/>
    <col min="3109" max="3109" width="7.85546875" style="92" customWidth="1"/>
    <col min="3110" max="3110" width="8.140625" style="92" customWidth="1"/>
    <col min="3111" max="3114" width="4.5703125" style="92" customWidth="1"/>
    <col min="3115" max="3115" width="11.5703125" style="92"/>
    <col min="3116" max="3116" width="8.42578125" style="92" customWidth="1"/>
    <col min="3117" max="3117" width="5.42578125" style="92" customWidth="1"/>
    <col min="3118" max="3119" width="5.140625" style="92" customWidth="1"/>
    <col min="3120" max="3120" width="6.42578125" style="92" customWidth="1"/>
    <col min="3121" max="3121" width="11.5703125" style="92"/>
    <col min="3122" max="3122" width="8.42578125" style="92" customWidth="1"/>
    <col min="3123" max="3123" width="3.140625" style="92" customWidth="1"/>
    <col min="3124" max="3124" width="5.140625" style="92" customWidth="1"/>
    <col min="3125" max="3125" width="7.42578125" style="92" customWidth="1"/>
    <col min="3126" max="3126" width="4.5703125" style="92" customWidth="1"/>
    <col min="3127" max="3328" width="11.5703125" style="92"/>
    <col min="3329" max="3329" width="1.85546875" style="92" customWidth="1"/>
    <col min="3330" max="3330" width="9.42578125" style="92" customWidth="1"/>
    <col min="3331" max="3331" width="8.42578125" style="92" customWidth="1"/>
    <col min="3332" max="3332" width="9" style="92" customWidth="1"/>
    <col min="3333" max="3333" width="4.5703125" style="92" customWidth="1"/>
    <col min="3334" max="3334" width="18.85546875" style="92" customWidth="1"/>
    <col min="3335" max="3335" width="6.85546875" style="92" customWidth="1"/>
    <col min="3336" max="3336" width="8.140625" style="92" customWidth="1"/>
    <col min="3337" max="3340" width="4.5703125" style="92" customWidth="1"/>
    <col min="3341" max="3341" width="7.5703125" style="92" customWidth="1"/>
    <col min="3342" max="3343" width="8.5703125" style="92" customWidth="1"/>
    <col min="3344" max="3344" width="8.140625" style="92" customWidth="1"/>
    <col min="3345" max="3346" width="4.5703125" style="92" customWidth="1"/>
    <col min="3347" max="3347" width="7.140625" style="92" customWidth="1"/>
    <col min="3348" max="3348" width="7.85546875" style="92" customWidth="1"/>
    <col min="3349" max="3349" width="4.5703125" style="92" customWidth="1"/>
    <col min="3350" max="3350" width="8.140625" style="92" customWidth="1"/>
    <col min="3351" max="3351" width="9.42578125" style="92" customWidth="1"/>
    <col min="3352" max="3352" width="7.140625" style="92" customWidth="1"/>
    <col min="3353" max="3354" width="8.5703125" style="92" customWidth="1"/>
    <col min="3355" max="3355" width="4.5703125" style="92" customWidth="1"/>
    <col min="3356" max="3356" width="7.42578125" style="92" customWidth="1"/>
    <col min="3357" max="3358" width="4.5703125" style="92" customWidth="1"/>
    <col min="3359" max="3359" width="7" style="92" customWidth="1"/>
    <col min="3360" max="3360" width="8.140625" style="92" customWidth="1"/>
    <col min="3361" max="3361" width="8" style="92" customWidth="1"/>
    <col min="3362" max="3362" width="7.140625" style="92" customWidth="1"/>
    <col min="3363" max="3363" width="6.5703125" style="92" customWidth="1"/>
    <col min="3364" max="3364" width="4.5703125" style="92" customWidth="1"/>
    <col min="3365" max="3365" width="7.85546875" style="92" customWidth="1"/>
    <col min="3366" max="3366" width="8.140625" style="92" customWidth="1"/>
    <col min="3367" max="3370" width="4.5703125" style="92" customWidth="1"/>
    <col min="3371" max="3371" width="11.5703125" style="92"/>
    <col min="3372" max="3372" width="8.42578125" style="92" customWidth="1"/>
    <col min="3373" max="3373" width="5.42578125" style="92" customWidth="1"/>
    <col min="3374" max="3375" width="5.140625" style="92" customWidth="1"/>
    <col min="3376" max="3376" width="6.42578125" style="92" customWidth="1"/>
    <col min="3377" max="3377" width="11.5703125" style="92"/>
    <col min="3378" max="3378" width="8.42578125" style="92" customWidth="1"/>
    <col min="3379" max="3379" width="3.140625" style="92" customWidth="1"/>
    <col min="3380" max="3380" width="5.140625" style="92" customWidth="1"/>
    <col min="3381" max="3381" width="7.42578125" style="92" customWidth="1"/>
    <col min="3382" max="3382" width="4.5703125" style="92" customWidth="1"/>
    <col min="3383" max="3584" width="11.5703125" style="92"/>
    <col min="3585" max="3585" width="1.85546875" style="92" customWidth="1"/>
    <col min="3586" max="3586" width="9.42578125" style="92" customWidth="1"/>
    <col min="3587" max="3587" width="8.42578125" style="92" customWidth="1"/>
    <col min="3588" max="3588" width="9" style="92" customWidth="1"/>
    <col min="3589" max="3589" width="4.5703125" style="92" customWidth="1"/>
    <col min="3590" max="3590" width="18.85546875" style="92" customWidth="1"/>
    <col min="3591" max="3591" width="6.85546875" style="92" customWidth="1"/>
    <col min="3592" max="3592" width="8.140625" style="92" customWidth="1"/>
    <col min="3593" max="3596" width="4.5703125" style="92" customWidth="1"/>
    <col min="3597" max="3597" width="7.5703125" style="92" customWidth="1"/>
    <col min="3598" max="3599" width="8.5703125" style="92" customWidth="1"/>
    <col min="3600" max="3600" width="8.140625" style="92" customWidth="1"/>
    <col min="3601" max="3602" width="4.5703125" style="92" customWidth="1"/>
    <col min="3603" max="3603" width="7.140625" style="92" customWidth="1"/>
    <col min="3604" max="3604" width="7.85546875" style="92" customWidth="1"/>
    <col min="3605" max="3605" width="4.5703125" style="92" customWidth="1"/>
    <col min="3606" max="3606" width="8.140625" style="92" customWidth="1"/>
    <col min="3607" max="3607" width="9.42578125" style="92" customWidth="1"/>
    <col min="3608" max="3608" width="7.140625" style="92" customWidth="1"/>
    <col min="3609" max="3610" width="8.5703125" style="92" customWidth="1"/>
    <col min="3611" max="3611" width="4.5703125" style="92" customWidth="1"/>
    <col min="3612" max="3612" width="7.42578125" style="92" customWidth="1"/>
    <col min="3613" max="3614" width="4.5703125" style="92" customWidth="1"/>
    <col min="3615" max="3615" width="7" style="92" customWidth="1"/>
    <col min="3616" max="3616" width="8.140625" style="92" customWidth="1"/>
    <col min="3617" max="3617" width="8" style="92" customWidth="1"/>
    <col min="3618" max="3618" width="7.140625" style="92" customWidth="1"/>
    <col min="3619" max="3619" width="6.5703125" style="92" customWidth="1"/>
    <col min="3620" max="3620" width="4.5703125" style="92" customWidth="1"/>
    <col min="3621" max="3621" width="7.85546875" style="92" customWidth="1"/>
    <col min="3622" max="3622" width="8.140625" style="92" customWidth="1"/>
    <col min="3623" max="3626" width="4.5703125" style="92" customWidth="1"/>
    <col min="3627" max="3627" width="11.5703125" style="92"/>
    <col min="3628" max="3628" width="8.42578125" style="92" customWidth="1"/>
    <col min="3629" max="3629" width="5.42578125" style="92" customWidth="1"/>
    <col min="3630" max="3631" width="5.140625" style="92" customWidth="1"/>
    <col min="3632" max="3632" width="6.42578125" style="92" customWidth="1"/>
    <col min="3633" max="3633" width="11.5703125" style="92"/>
    <col min="3634" max="3634" width="8.42578125" style="92" customWidth="1"/>
    <col min="3635" max="3635" width="3.140625" style="92" customWidth="1"/>
    <col min="3636" max="3636" width="5.140625" style="92" customWidth="1"/>
    <col min="3637" max="3637" width="7.42578125" style="92" customWidth="1"/>
    <col min="3638" max="3638" width="4.5703125" style="92" customWidth="1"/>
    <col min="3639" max="3840" width="11.5703125" style="92"/>
    <col min="3841" max="3841" width="1.85546875" style="92" customWidth="1"/>
    <col min="3842" max="3842" width="9.42578125" style="92" customWidth="1"/>
    <col min="3843" max="3843" width="8.42578125" style="92" customWidth="1"/>
    <col min="3844" max="3844" width="9" style="92" customWidth="1"/>
    <col min="3845" max="3845" width="4.5703125" style="92" customWidth="1"/>
    <col min="3846" max="3846" width="18.85546875" style="92" customWidth="1"/>
    <col min="3847" max="3847" width="6.85546875" style="92" customWidth="1"/>
    <col min="3848" max="3848" width="8.140625" style="92" customWidth="1"/>
    <col min="3849" max="3852" width="4.5703125" style="92" customWidth="1"/>
    <col min="3853" max="3853" width="7.5703125" style="92" customWidth="1"/>
    <col min="3854" max="3855" width="8.5703125" style="92" customWidth="1"/>
    <col min="3856" max="3856" width="8.140625" style="92" customWidth="1"/>
    <col min="3857" max="3858" width="4.5703125" style="92" customWidth="1"/>
    <col min="3859" max="3859" width="7.140625" style="92" customWidth="1"/>
    <col min="3860" max="3860" width="7.85546875" style="92" customWidth="1"/>
    <col min="3861" max="3861" width="4.5703125" style="92" customWidth="1"/>
    <col min="3862" max="3862" width="8.140625" style="92" customWidth="1"/>
    <col min="3863" max="3863" width="9.42578125" style="92" customWidth="1"/>
    <col min="3864" max="3864" width="7.140625" style="92" customWidth="1"/>
    <col min="3865" max="3866" width="8.5703125" style="92" customWidth="1"/>
    <col min="3867" max="3867" width="4.5703125" style="92" customWidth="1"/>
    <col min="3868" max="3868" width="7.42578125" style="92" customWidth="1"/>
    <col min="3869" max="3870" width="4.5703125" style="92" customWidth="1"/>
    <col min="3871" max="3871" width="7" style="92" customWidth="1"/>
    <col min="3872" max="3872" width="8.140625" style="92" customWidth="1"/>
    <col min="3873" max="3873" width="8" style="92" customWidth="1"/>
    <col min="3874" max="3874" width="7.140625" style="92" customWidth="1"/>
    <col min="3875" max="3875" width="6.5703125" style="92" customWidth="1"/>
    <col min="3876" max="3876" width="4.5703125" style="92" customWidth="1"/>
    <col min="3877" max="3877" width="7.85546875" style="92" customWidth="1"/>
    <col min="3878" max="3878" width="8.140625" style="92" customWidth="1"/>
    <col min="3879" max="3882" width="4.5703125" style="92" customWidth="1"/>
    <col min="3883" max="3883" width="11.5703125" style="92"/>
    <col min="3884" max="3884" width="8.42578125" style="92" customWidth="1"/>
    <col min="3885" max="3885" width="5.42578125" style="92" customWidth="1"/>
    <col min="3886" max="3887" width="5.140625" style="92" customWidth="1"/>
    <col min="3888" max="3888" width="6.42578125" style="92" customWidth="1"/>
    <col min="3889" max="3889" width="11.5703125" style="92"/>
    <col min="3890" max="3890" width="8.42578125" style="92" customWidth="1"/>
    <col min="3891" max="3891" width="3.140625" style="92" customWidth="1"/>
    <col min="3892" max="3892" width="5.140625" style="92" customWidth="1"/>
    <col min="3893" max="3893" width="7.42578125" style="92" customWidth="1"/>
    <col min="3894" max="3894" width="4.5703125" style="92" customWidth="1"/>
    <col min="3895" max="4096" width="11.5703125" style="92"/>
    <col min="4097" max="4097" width="1.85546875" style="92" customWidth="1"/>
    <col min="4098" max="4098" width="9.42578125" style="92" customWidth="1"/>
    <col min="4099" max="4099" width="8.42578125" style="92" customWidth="1"/>
    <col min="4100" max="4100" width="9" style="92" customWidth="1"/>
    <col min="4101" max="4101" width="4.5703125" style="92" customWidth="1"/>
    <col min="4102" max="4102" width="18.85546875" style="92" customWidth="1"/>
    <col min="4103" max="4103" width="6.85546875" style="92" customWidth="1"/>
    <col min="4104" max="4104" width="8.140625" style="92" customWidth="1"/>
    <col min="4105" max="4108" width="4.5703125" style="92" customWidth="1"/>
    <col min="4109" max="4109" width="7.5703125" style="92" customWidth="1"/>
    <col min="4110" max="4111" width="8.5703125" style="92" customWidth="1"/>
    <col min="4112" max="4112" width="8.140625" style="92" customWidth="1"/>
    <col min="4113" max="4114" width="4.5703125" style="92" customWidth="1"/>
    <col min="4115" max="4115" width="7.140625" style="92" customWidth="1"/>
    <col min="4116" max="4116" width="7.85546875" style="92" customWidth="1"/>
    <col min="4117" max="4117" width="4.5703125" style="92" customWidth="1"/>
    <col min="4118" max="4118" width="8.140625" style="92" customWidth="1"/>
    <col min="4119" max="4119" width="9.42578125" style="92" customWidth="1"/>
    <col min="4120" max="4120" width="7.140625" style="92" customWidth="1"/>
    <col min="4121" max="4122" width="8.5703125" style="92" customWidth="1"/>
    <col min="4123" max="4123" width="4.5703125" style="92" customWidth="1"/>
    <col min="4124" max="4124" width="7.42578125" style="92" customWidth="1"/>
    <col min="4125" max="4126" width="4.5703125" style="92" customWidth="1"/>
    <col min="4127" max="4127" width="7" style="92" customWidth="1"/>
    <col min="4128" max="4128" width="8.140625" style="92" customWidth="1"/>
    <col min="4129" max="4129" width="8" style="92" customWidth="1"/>
    <col min="4130" max="4130" width="7.140625" style="92" customWidth="1"/>
    <col min="4131" max="4131" width="6.5703125" style="92" customWidth="1"/>
    <col min="4132" max="4132" width="4.5703125" style="92" customWidth="1"/>
    <col min="4133" max="4133" width="7.85546875" style="92" customWidth="1"/>
    <col min="4134" max="4134" width="8.140625" style="92" customWidth="1"/>
    <col min="4135" max="4138" width="4.5703125" style="92" customWidth="1"/>
    <col min="4139" max="4139" width="11.5703125" style="92"/>
    <col min="4140" max="4140" width="8.42578125" style="92" customWidth="1"/>
    <col min="4141" max="4141" width="5.42578125" style="92" customWidth="1"/>
    <col min="4142" max="4143" width="5.140625" style="92" customWidth="1"/>
    <col min="4144" max="4144" width="6.42578125" style="92" customWidth="1"/>
    <col min="4145" max="4145" width="11.5703125" style="92"/>
    <col min="4146" max="4146" width="8.42578125" style="92" customWidth="1"/>
    <col min="4147" max="4147" width="3.140625" style="92" customWidth="1"/>
    <col min="4148" max="4148" width="5.140625" style="92" customWidth="1"/>
    <col min="4149" max="4149" width="7.42578125" style="92" customWidth="1"/>
    <col min="4150" max="4150" width="4.5703125" style="92" customWidth="1"/>
    <col min="4151" max="4352" width="11.5703125" style="92"/>
    <col min="4353" max="4353" width="1.85546875" style="92" customWidth="1"/>
    <col min="4354" max="4354" width="9.42578125" style="92" customWidth="1"/>
    <col min="4355" max="4355" width="8.42578125" style="92" customWidth="1"/>
    <col min="4356" max="4356" width="9" style="92" customWidth="1"/>
    <col min="4357" max="4357" width="4.5703125" style="92" customWidth="1"/>
    <col min="4358" max="4358" width="18.85546875" style="92" customWidth="1"/>
    <col min="4359" max="4359" width="6.85546875" style="92" customWidth="1"/>
    <col min="4360" max="4360" width="8.140625" style="92" customWidth="1"/>
    <col min="4361" max="4364" width="4.5703125" style="92" customWidth="1"/>
    <col min="4365" max="4365" width="7.5703125" style="92" customWidth="1"/>
    <col min="4366" max="4367" width="8.5703125" style="92" customWidth="1"/>
    <col min="4368" max="4368" width="8.140625" style="92" customWidth="1"/>
    <col min="4369" max="4370" width="4.5703125" style="92" customWidth="1"/>
    <col min="4371" max="4371" width="7.140625" style="92" customWidth="1"/>
    <col min="4372" max="4372" width="7.85546875" style="92" customWidth="1"/>
    <col min="4373" max="4373" width="4.5703125" style="92" customWidth="1"/>
    <col min="4374" max="4374" width="8.140625" style="92" customWidth="1"/>
    <col min="4375" max="4375" width="9.42578125" style="92" customWidth="1"/>
    <col min="4376" max="4376" width="7.140625" style="92" customWidth="1"/>
    <col min="4377" max="4378" width="8.5703125" style="92" customWidth="1"/>
    <col min="4379" max="4379" width="4.5703125" style="92" customWidth="1"/>
    <col min="4380" max="4380" width="7.42578125" style="92" customWidth="1"/>
    <col min="4381" max="4382" width="4.5703125" style="92" customWidth="1"/>
    <col min="4383" max="4383" width="7" style="92" customWidth="1"/>
    <col min="4384" max="4384" width="8.140625" style="92" customWidth="1"/>
    <col min="4385" max="4385" width="8" style="92" customWidth="1"/>
    <col min="4386" max="4386" width="7.140625" style="92" customWidth="1"/>
    <col min="4387" max="4387" width="6.5703125" style="92" customWidth="1"/>
    <col min="4388" max="4388" width="4.5703125" style="92" customWidth="1"/>
    <col min="4389" max="4389" width="7.85546875" style="92" customWidth="1"/>
    <col min="4390" max="4390" width="8.140625" style="92" customWidth="1"/>
    <col min="4391" max="4394" width="4.5703125" style="92" customWidth="1"/>
    <col min="4395" max="4395" width="11.5703125" style="92"/>
    <col min="4396" max="4396" width="8.42578125" style="92" customWidth="1"/>
    <col min="4397" max="4397" width="5.42578125" style="92" customWidth="1"/>
    <col min="4398" max="4399" width="5.140625" style="92" customWidth="1"/>
    <col min="4400" max="4400" width="6.42578125" style="92" customWidth="1"/>
    <col min="4401" max="4401" width="11.5703125" style="92"/>
    <col min="4402" max="4402" width="8.42578125" style="92" customWidth="1"/>
    <col min="4403" max="4403" width="3.140625" style="92" customWidth="1"/>
    <col min="4404" max="4404" width="5.140625" style="92" customWidth="1"/>
    <col min="4405" max="4405" width="7.42578125" style="92" customWidth="1"/>
    <col min="4406" max="4406" width="4.5703125" style="92" customWidth="1"/>
    <col min="4407" max="4608" width="11.5703125" style="92"/>
    <col min="4609" max="4609" width="1.85546875" style="92" customWidth="1"/>
    <col min="4610" max="4610" width="9.42578125" style="92" customWidth="1"/>
    <col min="4611" max="4611" width="8.42578125" style="92" customWidth="1"/>
    <col min="4612" max="4612" width="9" style="92" customWidth="1"/>
    <col min="4613" max="4613" width="4.5703125" style="92" customWidth="1"/>
    <col min="4614" max="4614" width="18.85546875" style="92" customWidth="1"/>
    <col min="4615" max="4615" width="6.85546875" style="92" customWidth="1"/>
    <col min="4616" max="4616" width="8.140625" style="92" customWidth="1"/>
    <col min="4617" max="4620" width="4.5703125" style="92" customWidth="1"/>
    <col min="4621" max="4621" width="7.5703125" style="92" customWidth="1"/>
    <col min="4622" max="4623" width="8.5703125" style="92" customWidth="1"/>
    <col min="4624" max="4624" width="8.140625" style="92" customWidth="1"/>
    <col min="4625" max="4626" width="4.5703125" style="92" customWidth="1"/>
    <col min="4627" max="4627" width="7.140625" style="92" customWidth="1"/>
    <col min="4628" max="4628" width="7.85546875" style="92" customWidth="1"/>
    <col min="4629" max="4629" width="4.5703125" style="92" customWidth="1"/>
    <col min="4630" max="4630" width="8.140625" style="92" customWidth="1"/>
    <col min="4631" max="4631" width="9.42578125" style="92" customWidth="1"/>
    <col min="4632" max="4632" width="7.140625" style="92" customWidth="1"/>
    <col min="4633" max="4634" width="8.5703125" style="92" customWidth="1"/>
    <col min="4635" max="4635" width="4.5703125" style="92" customWidth="1"/>
    <col min="4636" max="4636" width="7.42578125" style="92" customWidth="1"/>
    <col min="4637" max="4638" width="4.5703125" style="92" customWidth="1"/>
    <col min="4639" max="4639" width="7" style="92" customWidth="1"/>
    <col min="4640" max="4640" width="8.140625" style="92" customWidth="1"/>
    <col min="4641" max="4641" width="8" style="92" customWidth="1"/>
    <col min="4642" max="4642" width="7.140625" style="92" customWidth="1"/>
    <col min="4643" max="4643" width="6.5703125" style="92" customWidth="1"/>
    <col min="4644" max="4644" width="4.5703125" style="92" customWidth="1"/>
    <col min="4645" max="4645" width="7.85546875" style="92" customWidth="1"/>
    <col min="4646" max="4646" width="8.140625" style="92" customWidth="1"/>
    <col min="4647" max="4650" width="4.5703125" style="92" customWidth="1"/>
    <col min="4651" max="4651" width="11.5703125" style="92"/>
    <col min="4652" max="4652" width="8.42578125" style="92" customWidth="1"/>
    <col min="4653" max="4653" width="5.42578125" style="92" customWidth="1"/>
    <col min="4654" max="4655" width="5.140625" style="92" customWidth="1"/>
    <col min="4656" max="4656" width="6.42578125" style="92" customWidth="1"/>
    <col min="4657" max="4657" width="11.5703125" style="92"/>
    <col min="4658" max="4658" width="8.42578125" style="92" customWidth="1"/>
    <col min="4659" max="4659" width="3.140625" style="92" customWidth="1"/>
    <col min="4660" max="4660" width="5.140625" style="92" customWidth="1"/>
    <col min="4661" max="4661" width="7.42578125" style="92" customWidth="1"/>
    <col min="4662" max="4662" width="4.5703125" style="92" customWidth="1"/>
    <col min="4663" max="4864" width="11.5703125" style="92"/>
    <col min="4865" max="4865" width="1.85546875" style="92" customWidth="1"/>
    <col min="4866" max="4866" width="9.42578125" style="92" customWidth="1"/>
    <col min="4867" max="4867" width="8.42578125" style="92" customWidth="1"/>
    <col min="4868" max="4868" width="9" style="92" customWidth="1"/>
    <col min="4869" max="4869" width="4.5703125" style="92" customWidth="1"/>
    <col min="4870" max="4870" width="18.85546875" style="92" customWidth="1"/>
    <col min="4871" max="4871" width="6.85546875" style="92" customWidth="1"/>
    <col min="4872" max="4872" width="8.140625" style="92" customWidth="1"/>
    <col min="4873" max="4876" width="4.5703125" style="92" customWidth="1"/>
    <col min="4877" max="4877" width="7.5703125" style="92" customWidth="1"/>
    <col min="4878" max="4879" width="8.5703125" style="92" customWidth="1"/>
    <col min="4880" max="4880" width="8.140625" style="92" customWidth="1"/>
    <col min="4881" max="4882" width="4.5703125" style="92" customWidth="1"/>
    <col min="4883" max="4883" width="7.140625" style="92" customWidth="1"/>
    <col min="4884" max="4884" width="7.85546875" style="92" customWidth="1"/>
    <col min="4885" max="4885" width="4.5703125" style="92" customWidth="1"/>
    <col min="4886" max="4886" width="8.140625" style="92" customWidth="1"/>
    <col min="4887" max="4887" width="9.42578125" style="92" customWidth="1"/>
    <col min="4888" max="4888" width="7.140625" style="92" customWidth="1"/>
    <col min="4889" max="4890" width="8.5703125" style="92" customWidth="1"/>
    <col min="4891" max="4891" width="4.5703125" style="92" customWidth="1"/>
    <col min="4892" max="4892" width="7.42578125" style="92" customWidth="1"/>
    <col min="4893" max="4894" width="4.5703125" style="92" customWidth="1"/>
    <col min="4895" max="4895" width="7" style="92" customWidth="1"/>
    <col min="4896" max="4896" width="8.140625" style="92" customWidth="1"/>
    <col min="4897" max="4897" width="8" style="92" customWidth="1"/>
    <col min="4898" max="4898" width="7.140625" style="92" customWidth="1"/>
    <col min="4899" max="4899" width="6.5703125" style="92" customWidth="1"/>
    <col min="4900" max="4900" width="4.5703125" style="92" customWidth="1"/>
    <col min="4901" max="4901" width="7.85546875" style="92" customWidth="1"/>
    <col min="4902" max="4902" width="8.140625" style="92" customWidth="1"/>
    <col min="4903" max="4906" width="4.5703125" style="92" customWidth="1"/>
    <col min="4907" max="4907" width="11.5703125" style="92"/>
    <col min="4908" max="4908" width="8.42578125" style="92" customWidth="1"/>
    <col min="4909" max="4909" width="5.42578125" style="92" customWidth="1"/>
    <col min="4910" max="4911" width="5.140625" style="92" customWidth="1"/>
    <col min="4912" max="4912" width="6.42578125" style="92" customWidth="1"/>
    <col min="4913" max="4913" width="11.5703125" style="92"/>
    <col min="4914" max="4914" width="8.42578125" style="92" customWidth="1"/>
    <col min="4915" max="4915" width="3.140625" style="92" customWidth="1"/>
    <col min="4916" max="4916" width="5.140625" style="92" customWidth="1"/>
    <col min="4917" max="4917" width="7.42578125" style="92" customWidth="1"/>
    <col min="4918" max="4918" width="4.5703125" style="92" customWidth="1"/>
    <col min="4919" max="5120" width="11.5703125" style="92"/>
    <col min="5121" max="5121" width="1.85546875" style="92" customWidth="1"/>
    <col min="5122" max="5122" width="9.42578125" style="92" customWidth="1"/>
    <col min="5123" max="5123" width="8.42578125" style="92" customWidth="1"/>
    <col min="5124" max="5124" width="9" style="92" customWidth="1"/>
    <col min="5125" max="5125" width="4.5703125" style="92" customWidth="1"/>
    <col min="5126" max="5126" width="18.85546875" style="92" customWidth="1"/>
    <col min="5127" max="5127" width="6.85546875" style="92" customWidth="1"/>
    <col min="5128" max="5128" width="8.140625" style="92" customWidth="1"/>
    <col min="5129" max="5132" width="4.5703125" style="92" customWidth="1"/>
    <col min="5133" max="5133" width="7.5703125" style="92" customWidth="1"/>
    <col min="5134" max="5135" width="8.5703125" style="92" customWidth="1"/>
    <col min="5136" max="5136" width="8.140625" style="92" customWidth="1"/>
    <col min="5137" max="5138" width="4.5703125" style="92" customWidth="1"/>
    <col min="5139" max="5139" width="7.140625" style="92" customWidth="1"/>
    <col min="5140" max="5140" width="7.85546875" style="92" customWidth="1"/>
    <col min="5141" max="5141" width="4.5703125" style="92" customWidth="1"/>
    <col min="5142" max="5142" width="8.140625" style="92" customWidth="1"/>
    <col min="5143" max="5143" width="9.42578125" style="92" customWidth="1"/>
    <col min="5144" max="5144" width="7.140625" style="92" customWidth="1"/>
    <col min="5145" max="5146" width="8.5703125" style="92" customWidth="1"/>
    <col min="5147" max="5147" width="4.5703125" style="92" customWidth="1"/>
    <col min="5148" max="5148" width="7.42578125" style="92" customWidth="1"/>
    <col min="5149" max="5150" width="4.5703125" style="92" customWidth="1"/>
    <col min="5151" max="5151" width="7" style="92" customWidth="1"/>
    <col min="5152" max="5152" width="8.140625" style="92" customWidth="1"/>
    <col min="5153" max="5153" width="8" style="92" customWidth="1"/>
    <col min="5154" max="5154" width="7.140625" style="92" customWidth="1"/>
    <col min="5155" max="5155" width="6.5703125" style="92" customWidth="1"/>
    <col min="5156" max="5156" width="4.5703125" style="92" customWidth="1"/>
    <col min="5157" max="5157" width="7.85546875" style="92" customWidth="1"/>
    <col min="5158" max="5158" width="8.140625" style="92" customWidth="1"/>
    <col min="5159" max="5162" width="4.5703125" style="92" customWidth="1"/>
    <col min="5163" max="5163" width="11.5703125" style="92"/>
    <col min="5164" max="5164" width="8.42578125" style="92" customWidth="1"/>
    <col min="5165" max="5165" width="5.42578125" style="92" customWidth="1"/>
    <col min="5166" max="5167" width="5.140625" style="92" customWidth="1"/>
    <col min="5168" max="5168" width="6.42578125" style="92" customWidth="1"/>
    <col min="5169" max="5169" width="11.5703125" style="92"/>
    <col min="5170" max="5170" width="8.42578125" style="92" customWidth="1"/>
    <col min="5171" max="5171" width="3.140625" style="92" customWidth="1"/>
    <col min="5172" max="5172" width="5.140625" style="92" customWidth="1"/>
    <col min="5173" max="5173" width="7.42578125" style="92" customWidth="1"/>
    <col min="5174" max="5174" width="4.5703125" style="92" customWidth="1"/>
    <col min="5175" max="5376" width="11.5703125" style="92"/>
    <col min="5377" max="5377" width="1.85546875" style="92" customWidth="1"/>
    <col min="5378" max="5378" width="9.42578125" style="92" customWidth="1"/>
    <col min="5379" max="5379" width="8.42578125" style="92" customWidth="1"/>
    <col min="5380" max="5380" width="9" style="92" customWidth="1"/>
    <col min="5381" max="5381" width="4.5703125" style="92" customWidth="1"/>
    <col min="5382" max="5382" width="18.85546875" style="92" customWidth="1"/>
    <col min="5383" max="5383" width="6.85546875" style="92" customWidth="1"/>
    <col min="5384" max="5384" width="8.140625" style="92" customWidth="1"/>
    <col min="5385" max="5388" width="4.5703125" style="92" customWidth="1"/>
    <col min="5389" max="5389" width="7.5703125" style="92" customWidth="1"/>
    <col min="5390" max="5391" width="8.5703125" style="92" customWidth="1"/>
    <col min="5392" max="5392" width="8.140625" style="92" customWidth="1"/>
    <col min="5393" max="5394" width="4.5703125" style="92" customWidth="1"/>
    <col min="5395" max="5395" width="7.140625" style="92" customWidth="1"/>
    <col min="5396" max="5396" width="7.85546875" style="92" customWidth="1"/>
    <col min="5397" max="5397" width="4.5703125" style="92" customWidth="1"/>
    <col min="5398" max="5398" width="8.140625" style="92" customWidth="1"/>
    <col min="5399" max="5399" width="9.42578125" style="92" customWidth="1"/>
    <col min="5400" max="5400" width="7.140625" style="92" customWidth="1"/>
    <col min="5401" max="5402" width="8.5703125" style="92" customWidth="1"/>
    <col min="5403" max="5403" width="4.5703125" style="92" customWidth="1"/>
    <col min="5404" max="5404" width="7.42578125" style="92" customWidth="1"/>
    <col min="5405" max="5406" width="4.5703125" style="92" customWidth="1"/>
    <col min="5407" max="5407" width="7" style="92" customWidth="1"/>
    <col min="5408" max="5408" width="8.140625" style="92" customWidth="1"/>
    <col min="5409" max="5409" width="8" style="92" customWidth="1"/>
    <col min="5410" max="5410" width="7.140625" style="92" customWidth="1"/>
    <col min="5411" max="5411" width="6.5703125" style="92" customWidth="1"/>
    <col min="5412" max="5412" width="4.5703125" style="92" customWidth="1"/>
    <col min="5413" max="5413" width="7.85546875" style="92" customWidth="1"/>
    <col min="5414" max="5414" width="8.140625" style="92" customWidth="1"/>
    <col min="5415" max="5418" width="4.5703125" style="92" customWidth="1"/>
    <col min="5419" max="5419" width="11.5703125" style="92"/>
    <col min="5420" max="5420" width="8.42578125" style="92" customWidth="1"/>
    <col min="5421" max="5421" width="5.42578125" style="92" customWidth="1"/>
    <col min="5422" max="5423" width="5.140625" style="92" customWidth="1"/>
    <col min="5424" max="5424" width="6.42578125" style="92" customWidth="1"/>
    <col min="5425" max="5425" width="11.5703125" style="92"/>
    <col min="5426" max="5426" width="8.42578125" style="92" customWidth="1"/>
    <col min="5427" max="5427" width="3.140625" style="92" customWidth="1"/>
    <col min="5428" max="5428" width="5.140625" style="92" customWidth="1"/>
    <col min="5429" max="5429" width="7.42578125" style="92" customWidth="1"/>
    <col min="5430" max="5430" width="4.5703125" style="92" customWidth="1"/>
    <col min="5431" max="5632" width="11.5703125" style="92"/>
    <col min="5633" max="5633" width="1.85546875" style="92" customWidth="1"/>
    <col min="5634" max="5634" width="9.42578125" style="92" customWidth="1"/>
    <col min="5635" max="5635" width="8.42578125" style="92" customWidth="1"/>
    <col min="5636" max="5636" width="9" style="92" customWidth="1"/>
    <col min="5637" max="5637" width="4.5703125" style="92" customWidth="1"/>
    <col min="5638" max="5638" width="18.85546875" style="92" customWidth="1"/>
    <col min="5639" max="5639" width="6.85546875" style="92" customWidth="1"/>
    <col min="5640" max="5640" width="8.140625" style="92" customWidth="1"/>
    <col min="5641" max="5644" width="4.5703125" style="92" customWidth="1"/>
    <col min="5645" max="5645" width="7.5703125" style="92" customWidth="1"/>
    <col min="5646" max="5647" width="8.5703125" style="92" customWidth="1"/>
    <col min="5648" max="5648" width="8.140625" style="92" customWidth="1"/>
    <col min="5649" max="5650" width="4.5703125" style="92" customWidth="1"/>
    <col min="5651" max="5651" width="7.140625" style="92" customWidth="1"/>
    <col min="5652" max="5652" width="7.85546875" style="92" customWidth="1"/>
    <col min="5653" max="5653" width="4.5703125" style="92" customWidth="1"/>
    <col min="5654" max="5654" width="8.140625" style="92" customWidth="1"/>
    <col min="5655" max="5655" width="9.42578125" style="92" customWidth="1"/>
    <col min="5656" max="5656" width="7.140625" style="92" customWidth="1"/>
    <col min="5657" max="5658" width="8.5703125" style="92" customWidth="1"/>
    <col min="5659" max="5659" width="4.5703125" style="92" customWidth="1"/>
    <col min="5660" max="5660" width="7.42578125" style="92" customWidth="1"/>
    <col min="5661" max="5662" width="4.5703125" style="92" customWidth="1"/>
    <col min="5663" max="5663" width="7" style="92" customWidth="1"/>
    <col min="5664" max="5664" width="8.140625" style="92" customWidth="1"/>
    <col min="5665" max="5665" width="8" style="92" customWidth="1"/>
    <col min="5666" max="5666" width="7.140625" style="92" customWidth="1"/>
    <col min="5667" max="5667" width="6.5703125" style="92" customWidth="1"/>
    <col min="5668" max="5668" width="4.5703125" style="92" customWidth="1"/>
    <col min="5669" max="5669" width="7.85546875" style="92" customWidth="1"/>
    <col min="5670" max="5670" width="8.140625" style="92" customWidth="1"/>
    <col min="5671" max="5674" width="4.5703125" style="92" customWidth="1"/>
    <col min="5675" max="5675" width="11.5703125" style="92"/>
    <col min="5676" max="5676" width="8.42578125" style="92" customWidth="1"/>
    <col min="5677" max="5677" width="5.42578125" style="92" customWidth="1"/>
    <col min="5678" max="5679" width="5.140625" style="92" customWidth="1"/>
    <col min="5680" max="5680" width="6.42578125" style="92" customWidth="1"/>
    <col min="5681" max="5681" width="11.5703125" style="92"/>
    <col min="5682" max="5682" width="8.42578125" style="92" customWidth="1"/>
    <col min="5683" max="5683" width="3.140625" style="92" customWidth="1"/>
    <col min="5684" max="5684" width="5.140625" style="92" customWidth="1"/>
    <col min="5685" max="5685" width="7.42578125" style="92" customWidth="1"/>
    <col min="5686" max="5686" width="4.5703125" style="92" customWidth="1"/>
    <col min="5687" max="5888" width="11.5703125" style="92"/>
    <col min="5889" max="5889" width="1.85546875" style="92" customWidth="1"/>
    <col min="5890" max="5890" width="9.42578125" style="92" customWidth="1"/>
    <col min="5891" max="5891" width="8.42578125" style="92" customWidth="1"/>
    <col min="5892" max="5892" width="9" style="92" customWidth="1"/>
    <col min="5893" max="5893" width="4.5703125" style="92" customWidth="1"/>
    <col min="5894" max="5894" width="18.85546875" style="92" customWidth="1"/>
    <col min="5895" max="5895" width="6.85546875" style="92" customWidth="1"/>
    <col min="5896" max="5896" width="8.140625" style="92" customWidth="1"/>
    <col min="5897" max="5900" width="4.5703125" style="92" customWidth="1"/>
    <col min="5901" max="5901" width="7.5703125" style="92" customWidth="1"/>
    <col min="5902" max="5903" width="8.5703125" style="92" customWidth="1"/>
    <col min="5904" max="5904" width="8.140625" style="92" customWidth="1"/>
    <col min="5905" max="5906" width="4.5703125" style="92" customWidth="1"/>
    <col min="5907" max="5907" width="7.140625" style="92" customWidth="1"/>
    <col min="5908" max="5908" width="7.85546875" style="92" customWidth="1"/>
    <col min="5909" max="5909" width="4.5703125" style="92" customWidth="1"/>
    <col min="5910" max="5910" width="8.140625" style="92" customWidth="1"/>
    <col min="5911" max="5911" width="9.42578125" style="92" customWidth="1"/>
    <col min="5912" max="5912" width="7.140625" style="92" customWidth="1"/>
    <col min="5913" max="5914" width="8.5703125" style="92" customWidth="1"/>
    <col min="5915" max="5915" width="4.5703125" style="92" customWidth="1"/>
    <col min="5916" max="5916" width="7.42578125" style="92" customWidth="1"/>
    <col min="5917" max="5918" width="4.5703125" style="92" customWidth="1"/>
    <col min="5919" max="5919" width="7" style="92" customWidth="1"/>
    <col min="5920" max="5920" width="8.140625" style="92" customWidth="1"/>
    <col min="5921" max="5921" width="8" style="92" customWidth="1"/>
    <col min="5922" max="5922" width="7.140625" style="92" customWidth="1"/>
    <col min="5923" max="5923" width="6.5703125" style="92" customWidth="1"/>
    <col min="5924" max="5924" width="4.5703125" style="92" customWidth="1"/>
    <col min="5925" max="5925" width="7.85546875" style="92" customWidth="1"/>
    <col min="5926" max="5926" width="8.140625" style="92" customWidth="1"/>
    <col min="5927" max="5930" width="4.5703125" style="92" customWidth="1"/>
    <col min="5931" max="5931" width="11.5703125" style="92"/>
    <col min="5932" max="5932" width="8.42578125" style="92" customWidth="1"/>
    <col min="5933" max="5933" width="5.42578125" style="92" customWidth="1"/>
    <col min="5934" max="5935" width="5.140625" style="92" customWidth="1"/>
    <col min="5936" max="5936" width="6.42578125" style="92" customWidth="1"/>
    <col min="5937" max="5937" width="11.5703125" style="92"/>
    <col min="5938" max="5938" width="8.42578125" style="92" customWidth="1"/>
    <col min="5939" max="5939" width="3.140625" style="92" customWidth="1"/>
    <col min="5940" max="5940" width="5.140625" style="92" customWidth="1"/>
    <col min="5941" max="5941" width="7.42578125" style="92" customWidth="1"/>
    <col min="5942" max="5942" width="4.5703125" style="92" customWidth="1"/>
    <col min="5943" max="6144" width="11.5703125" style="92"/>
    <col min="6145" max="6145" width="1.85546875" style="92" customWidth="1"/>
    <col min="6146" max="6146" width="9.42578125" style="92" customWidth="1"/>
    <col min="6147" max="6147" width="8.42578125" style="92" customWidth="1"/>
    <col min="6148" max="6148" width="9" style="92" customWidth="1"/>
    <col min="6149" max="6149" width="4.5703125" style="92" customWidth="1"/>
    <col min="6150" max="6150" width="18.85546875" style="92" customWidth="1"/>
    <col min="6151" max="6151" width="6.85546875" style="92" customWidth="1"/>
    <col min="6152" max="6152" width="8.140625" style="92" customWidth="1"/>
    <col min="6153" max="6156" width="4.5703125" style="92" customWidth="1"/>
    <col min="6157" max="6157" width="7.5703125" style="92" customWidth="1"/>
    <col min="6158" max="6159" width="8.5703125" style="92" customWidth="1"/>
    <col min="6160" max="6160" width="8.140625" style="92" customWidth="1"/>
    <col min="6161" max="6162" width="4.5703125" style="92" customWidth="1"/>
    <col min="6163" max="6163" width="7.140625" style="92" customWidth="1"/>
    <col min="6164" max="6164" width="7.85546875" style="92" customWidth="1"/>
    <col min="6165" max="6165" width="4.5703125" style="92" customWidth="1"/>
    <col min="6166" max="6166" width="8.140625" style="92" customWidth="1"/>
    <col min="6167" max="6167" width="9.42578125" style="92" customWidth="1"/>
    <col min="6168" max="6168" width="7.140625" style="92" customWidth="1"/>
    <col min="6169" max="6170" width="8.5703125" style="92" customWidth="1"/>
    <col min="6171" max="6171" width="4.5703125" style="92" customWidth="1"/>
    <col min="6172" max="6172" width="7.42578125" style="92" customWidth="1"/>
    <col min="6173" max="6174" width="4.5703125" style="92" customWidth="1"/>
    <col min="6175" max="6175" width="7" style="92" customWidth="1"/>
    <col min="6176" max="6176" width="8.140625" style="92" customWidth="1"/>
    <col min="6177" max="6177" width="8" style="92" customWidth="1"/>
    <col min="6178" max="6178" width="7.140625" style="92" customWidth="1"/>
    <col min="6179" max="6179" width="6.5703125" style="92" customWidth="1"/>
    <col min="6180" max="6180" width="4.5703125" style="92" customWidth="1"/>
    <col min="6181" max="6181" width="7.85546875" style="92" customWidth="1"/>
    <col min="6182" max="6182" width="8.140625" style="92" customWidth="1"/>
    <col min="6183" max="6186" width="4.5703125" style="92" customWidth="1"/>
    <col min="6187" max="6187" width="11.5703125" style="92"/>
    <col min="6188" max="6188" width="8.42578125" style="92" customWidth="1"/>
    <col min="6189" max="6189" width="5.42578125" style="92" customWidth="1"/>
    <col min="6190" max="6191" width="5.140625" style="92" customWidth="1"/>
    <col min="6192" max="6192" width="6.42578125" style="92" customWidth="1"/>
    <col min="6193" max="6193" width="11.5703125" style="92"/>
    <col min="6194" max="6194" width="8.42578125" style="92" customWidth="1"/>
    <col min="6195" max="6195" width="3.140625" style="92" customWidth="1"/>
    <col min="6196" max="6196" width="5.140625" style="92" customWidth="1"/>
    <col min="6197" max="6197" width="7.42578125" style="92" customWidth="1"/>
    <col min="6198" max="6198" width="4.5703125" style="92" customWidth="1"/>
    <col min="6199" max="6400" width="11.5703125" style="92"/>
    <col min="6401" max="6401" width="1.85546875" style="92" customWidth="1"/>
    <col min="6402" max="6402" width="9.42578125" style="92" customWidth="1"/>
    <col min="6403" max="6403" width="8.42578125" style="92" customWidth="1"/>
    <col min="6404" max="6404" width="9" style="92" customWidth="1"/>
    <col min="6405" max="6405" width="4.5703125" style="92" customWidth="1"/>
    <col min="6406" max="6406" width="18.85546875" style="92" customWidth="1"/>
    <col min="6407" max="6407" width="6.85546875" style="92" customWidth="1"/>
    <col min="6408" max="6408" width="8.140625" style="92" customWidth="1"/>
    <col min="6409" max="6412" width="4.5703125" style="92" customWidth="1"/>
    <col min="6413" max="6413" width="7.5703125" style="92" customWidth="1"/>
    <col min="6414" max="6415" width="8.5703125" style="92" customWidth="1"/>
    <col min="6416" max="6416" width="8.140625" style="92" customWidth="1"/>
    <col min="6417" max="6418" width="4.5703125" style="92" customWidth="1"/>
    <col min="6419" max="6419" width="7.140625" style="92" customWidth="1"/>
    <col min="6420" max="6420" width="7.85546875" style="92" customWidth="1"/>
    <col min="6421" max="6421" width="4.5703125" style="92" customWidth="1"/>
    <col min="6422" max="6422" width="8.140625" style="92" customWidth="1"/>
    <col min="6423" max="6423" width="9.42578125" style="92" customWidth="1"/>
    <col min="6424" max="6424" width="7.140625" style="92" customWidth="1"/>
    <col min="6425" max="6426" width="8.5703125" style="92" customWidth="1"/>
    <col min="6427" max="6427" width="4.5703125" style="92" customWidth="1"/>
    <col min="6428" max="6428" width="7.42578125" style="92" customWidth="1"/>
    <col min="6429" max="6430" width="4.5703125" style="92" customWidth="1"/>
    <col min="6431" max="6431" width="7" style="92" customWidth="1"/>
    <col min="6432" max="6432" width="8.140625" style="92" customWidth="1"/>
    <col min="6433" max="6433" width="8" style="92" customWidth="1"/>
    <col min="6434" max="6434" width="7.140625" style="92" customWidth="1"/>
    <col min="6435" max="6435" width="6.5703125" style="92" customWidth="1"/>
    <col min="6436" max="6436" width="4.5703125" style="92" customWidth="1"/>
    <col min="6437" max="6437" width="7.85546875" style="92" customWidth="1"/>
    <col min="6438" max="6438" width="8.140625" style="92" customWidth="1"/>
    <col min="6439" max="6442" width="4.5703125" style="92" customWidth="1"/>
    <col min="6443" max="6443" width="11.5703125" style="92"/>
    <col min="6444" max="6444" width="8.42578125" style="92" customWidth="1"/>
    <col min="6445" max="6445" width="5.42578125" style="92" customWidth="1"/>
    <col min="6446" max="6447" width="5.140625" style="92" customWidth="1"/>
    <col min="6448" max="6448" width="6.42578125" style="92" customWidth="1"/>
    <col min="6449" max="6449" width="11.5703125" style="92"/>
    <col min="6450" max="6450" width="8.42578125" style="92" customWidth="1"/>
    <col min="6451" max="6451" width="3.140625" style="92" customWidth="1"/>
    <col min="6452" max="6452" width="5.140625" style="92" customWidth="1"/>
    <col min="6453" max="6453" width="7.42578125" style="92" customWidth="1"/>
    <col min="6454" max="6454" width="4.5703125" style="92" customWidth="1"/>
    <col min="6455" max="6656" width="11.5703125" style="92"/>
    <col min="6657" max="6657" width="1.85546875" style="92" customWidth="1"/>
    <col min="6658" max="6658" width="9.42578125" style="92" customWidth="1"/>
    <col min="6659" max="6659" width="8.42578125" style="92" customWidth="1"/>
    <col min="6660" max="6660" width="9" style="92" customWidth="1"/>
    <col min="6661" max="6661" width="4.5703125" style="92" customWidth="1"/>
    <col min="6662" max="6662" width="18.85546875" style="92" customWidth="1"/>
    <col min="6663" max="6663" width="6.85546875" style="92" customWidth="1"/>
    <col min="6664" max="6664" width="8.140625" style="92" customWidth="1"/>
    <col min="6665" max="6668" width="4.5703125" style="92" customWidth="1"/>
    <col min="6669" max="6669" width="7.5703125" style="92" customWidth="1"/>
    <col min="6670" max="6671" width="8.5703125" style="92" customWidth="1"/>
    <col min="6672" max="6672" width="8.140625" style="92" customWidth="1"/>
    <col min="6673" max="6674" width="4.5703125" style="92" customWidth="1"/>
    <col min="6675" max="6675" width="7.140625" style="92" customWidth="1"/>
    <col min="6676" max="6676" width="7.85546875" style="92" customWidth="1"/>
    <col min="6677" max="6677" width="4.5703125" style="92" customWidth="1"/>
    <col min="6678" max="6678" width="8.140625" style="92" customWidth="1"/>
    <col min="6679" max="6679" width="9.42578125" style="92" customWidth="1"/>
    <col min="6680" max="6680" width="7.140625" style="92" customWidth="1"/>
    <col min="6681" max="6682" width="8.5703125" style="92" customWidth="1"/>
    <col min="6683" max="6683" width="4.5703125" style="92" customWidth="1"/>
    <col min="6684" max="6684" width="7.42578125" style="92" customWidth="1"/>
    <col min="6685" max="6686" width="4.5703125" style="92" customWidth="1"/>
    <col min="6687" max="6687" width="7" style="92" customWidth="1"/>
    <col min="6688" max="6688" width="8.140625" style="92" customWidth="1"/>
    <col min="6689" max="6689" width="8" style="92" customWidth="1"/>
    <col min="6690" max="6690" width="7.140625" style="92" customWidth="1"/>
    <col min="6691" max="6691" width="6.5703125" style="92" customWidth="1"/>
    <col min="6692" max="6692" width="4.5703125" style="92" customWidth="1"/>
    <col min="6693" max="6693" width="7.85546875" style="92" customWidth="1"/>
    <col min="6694" max="6694" width="8.140625" style="92" customWidth="1"/>
    <col min="6695" max="6698" width="4.5703125" style="92" customWidth="1"/>
    <col min="6699" max="6699" width="11.5703125" style="92"/>
    <col min="6700" max="6700" width="8.42578125" style="92" customWidth="1"/>
    <col min="6701" max="6701" width="5.42578125" style="92" customWidth="1"/>
    <col min="6702" max="6703" width="5.140625" style="92" customWidth="1"/>
    <col min="6704" max="6704" width="6.42578125" style="92" customWidth="1"/>
    <col min="6705" max="6705" width="11.5703125" style="92"/>
    <col min="6706" max="6706" width="8.42578125" style="92" customWidth="1"/>
    <col min="6707" max="6707" width="3.140625" style="92" customWidth="1"/>
    <col min="6708" max="6708" width="5.140625" style="92" customWidth="1"/>
    <col min="6709" max="6709" width="7.42578125" style="92" customWidth="1"/>
    <col min="6710" max="6710" width="4.5703125" style="92" customWidth="1"/>
    <col min="6711" max="6912" width="11.5703125" style="92"/>
    <col min="6913" max="6913" width="1.85546875" style="92" customWidth="1"/>
    <col min="6914" max="6914" width="9.42578125" style="92" customWidth="1"/>
    <col min="6915" max="6915" width="8.42578125" style="92" customWidth="1"/>
    <col min="6916" max="6916" width="9" style="92" customWidth="1"/>
    <col min="6917" max="6917" width="4.5703125" style="92" customWidth="1"/>
    <col min="6918" max="6918" width="18.85546875" style="92" customWidth="1"/>
    <col min="6919" max="6919" width="6.85546875" style="92" customWidth="1"/>
    <col min="6920" max="6920" width="8.140625" style="92" customWidth="1"/>
    <col min="6921" max="6924" width="4.5703125" style="92" customWidth="1"/>
    <col min="6925" max="6925" width="7.5703125" style="92" customWidth="1"/>
    <col min="6926" max="6927" width="8.5703125" style="92" customWidth="1"/>
    <col min="6928" max="6928" width="8.140625" style="92" customWidth="1"/>
    <col min="6929" max="6930" width="4.5703125" style="92" customWidth="1"/>
    <col min="6931" max="6931" width="7.140625" style="92" customWidth="1"/>
    <col min="6932" max="6932" width="7.85546875" style="92" customWidth="1"/>
    <col min="6933" max="6933" width="4.5703125" style="92" customWidth="1"/>
    <col min="6934" max="6934" width="8.140625" style="92" customWidth="1"/>
    <col min="6935" max="6935" width="9.42578125" style="92" customWidth="1"/>
    <col min="6936" max="6936" width="7.140625" style="92" customWidth="1"/>
    <col min="6937" max="6938" width="8.5703125" style="92" customWidth="1"/>
    <col min="6939" max="6939" width="4.5703125" style="92" customWidth="1"/>
    <col min="6940" max="6940" width="7.42578125" style="92" customWidth="1"/>
    <col min="6941" max="6942" width="4.5703125" style="92" customWidth="1"/>
    <col min="6943" max="6943" width="7" style="92" customWidth="1"/>
    <col min="6944" max="6944" width="8.140625" style="92" customWidth="1"/>
    <col min="6945" max="6945" width="8" style="92" customWidth="1"/>
    <col min="6946" max="6946" width="7.140625" style="92" customWidth="1"/>
    <col min="6947" max="6947" width="6.5703125" style="92" customWidth="1"/>
    <col min="6948" max="6948" width="4.5703125" style="92" customWidth="1"/>
    <col min="6949" max="6949" width="7.85546875" style="92" customWidth="1"/>
    <col min="6950" max="6950" width="8.140625" style="92" customWidth="1"/>
    <col min="6951" max="6954" width="4.5703125" style="92" customWidth="1"/>
    <col min="6955" max="6955" width="11.5703125" style="92"/>
    <col min="6956" max="6956" width="8.42578125" style="92" customWidth="1"/>
    <col min="6957" max="6957" width="5.42578125" style="92" customWidth="1"/>
    <col min="6958" max="6959" width="5.140625" style="92" customWidth="1"/>
    <col min="6960" max="6960" width="6.42578125" style="92" customWidth="1"/>
    <col min="6961" max="6961" width="11.5703125" style="92"/>
    <col min="6962" max="6962" width="8.42578125" style="92" customWidth="1"/>
    <col min="6963" max="6963" width="3.140625" style="92" customWidth="1"/>
    <col min="6964" max="6964" width="5.140625" style="92" customWidth="1"/>
    <col min="6965" max="6965" width="7.42578125" style="92" customWidth="1"/>
    <col min="6966" max="6966" width="4.5703125" style="92" customWidth="1"/>
    <col min="6967" max="7168" width="11.5703125" style="92"/>
    <col min="7169" max="7169" width="1.85546875" style="92" customWidth="1"/>
    <col min="7170" max="7170" width="9.42578125" style="92" customWidth="1"/>
    <col min="7171" max="7171" width="8.42578125" style="92" customWidth="1"/>
    <col min="7172" max="7172" width="9" style="92" customWidth="1"/>
    <col min="7173" max="7173" width="4.5703125" style="92" customWidth="1"/>
    <col min="7174" max="7174" width="18.85546875" style="92" customWidth="1"/>
    <col min="7175" max="7175" width="6.85546875" style="92" customWidth="1"/>
    <col min="7176" max="7176" width="8.140625" style="92" customWidth="1"/>
    <col min="7177" max="7180" width="4.5703125" style="92" customWidth="1"/>
    <col min="7181" max="7181" width="7.5703125" style="92" customWidth="1"/>
    <col min="7182" max="7183" width="8.5703125" style="92" customWidth="1"/>
    <col min="7184" max="7184" width="8.140625" style="92" customWidth="1"/>
    <col min="7185" max="7186" width="4.5703125" style="92" customWidth="1"/>
    <col min="7187" max="7187" width="7.140625" style="92" customWidth="1"/>
    <col min="7188" max="7188" width="7.85546875" style="92" customWidth="1"/>
    <col min="7189" max="7189" width="4.5703125" style="92" customWidth="1"/>
    <col min="7190" max="7190" width="8.140625" style="92" customWidth="1"/>
    <col min="7191" max="7191" width="9.42578125" style="92" customWidth="1"/>
    <col min="7192" max="7192" width="7.140625" style="92" customWidth="1"/>
    <col min="7193" max="7194" width="8.5703125" style="92" customWidth="1"/>
    <col min="7195" max="7195" width="4.5703125" style="92" customWidth="1"/>
    <col min="7196" max="7196" width="7.42578125" style="92" customWidth="1"/>
    <col min="7197" max="7198" width="4.5703125" style="92" customWidth="1"/>
    <col min="7199" max="7199" width="7" style="92" customWidth="1"/>
    <col min="7200" max="7200" width="8.140625" style="92" customWidth="1"/>
    <col min="7201" max="7201" width="8" style="92" customWidth="1"/>
    <col min="7202" max="7202" width="7.140625" style="92" customWidth="1"/>
    <col min="7203" max="7203" width="6.5703125" style="92" customWidth="1"/>
    <col min="7204" max="7204" width="4.5703125" style="92" customWidth="1"/>
    <col min="7205" max="7205" width="7.85546875" style="92" customWidth="1"/>
    <col min="7206" max="7206" width="8.140625" style="92" customWidth="1"/>
    <col min="7207" max="7210" width="4.5703125" style="92" customWidth="1"/>
    <col min="7211" max="7211" width="11.5703125" style="92"/>
    <col min="7212" max="7212" width="8.42578125" style="92" customWidth="1"/>
    <col min="7213" max="7213" width="5.42578125" style="92" customWidth="1"/>
    <col min="7214" max="7215" width="5.140625" style="92" customWidth="1"/>
    <col min="7216" max="7216" width="6.42578125" style="92" customWidth="1"/>
    <col min="7217" max="7217" width="11.5703125" style="92"/>
    <col min="7218" max="7218" width="8.42578125" style="92" customWidth="1"/>
    <col min="7219" max="7219" width="3.140625" style="92" customWidth="1"/>
    <col min="7220" max="7220" width="5.140625" style="92" customWidth="1"/>
    <col min="7221" max="7221" width="7.42578125" style="92" customWidth="1"/>
    <col min="7222" max="7222" width="4.5703125" style="92" customWidth="1"/>
    <col min="7223" max="7424" width="11.5703125" style="92"/>
    <col min="7425" max="7425" width="1.85546875" style="92" customWidth="1"/>
    <col min="7426" max="7426" width="9.42578125" style="92" customWidth="1"/>
    <col min="7427" max="7427" width="8.42578125" style="92" customWidth="1"/>
    <col min="7428" max="7428" width="9" style="92" customWidth="1"/>
    <col min="7429" max="7429" width="4.5703125" style="92" customWidth="1"/>
    <col min="7430" max="7430" width="18.85546875" style="92" customWidth="1"/>
    <col min="7431" max="7431" width="6.85546875" style="92" customWidth="1"/>
    <col min="7432" max="7432" width="8.140625" style="92" customWidth="1"/>
    <col min="7433" max="7436" width="4.5703125" style="92" customWidth="1"/>
    <col min="7437" max="7437" width="7.5703125" style="92" customWidth="1"/>
    <col min="7438" max="7439" width="8.5703125" style="92" customWidth="1"/>
    <col min="7440" max="7440" width="8.140625" style="92" customWidth="1"/>
    <col min="7441" max="7442" width="4.5703125" style="92" customWidth="1"/>
    <col min="7443" max="7443" width="7.140625" style="92" customWidth="1"/>
    <col min="7444" max="7444" width="7.85546875" style="92" customWidth="1"/>
    <col min="7445" max="7445" width="4.5703125" style="92" customWidth="1"/>
    <col min="7446" max="7446" width="8.140625" style="92" customWidth="1"/>
    <col min="7447" max="7447" width="9.42578125" style="92" customWidth="1"/>
    <col min="7448" max="7448" width="7.140625" style="92" customWidth="1"/>
    <col min="7449" max="7450" width="8.5703125" style="92" customWidth="1"/>
    <col min="7451" max="7451" width="4.5703125" style="92" customWidth="1"/>
    <col min="7452" max="7452" width="7.42578125" style="92" customWidth="1"/>
    <col min="7453" max="7454" width="4.5703125" style="92" customWidth="1"/>
    <col min="7455" max="7455" width="7" style="92" customWidth="1"/>
    <col min="7456" max="7456" width="8.140625" style="92" customWidth="1"/>
    <col min="7457" max="7457" width="8" style="92" customWidth="1"/>
    <col min="7458" max="7458" width="7.140625" style="92" customWidth="1"/>
    <col min="7459" max="7459" width="6.5703125" style="92" customWidth="1"/>
    <col min="7460" max="7460" width="4.5703125" style="92" customWidth="1"/>
    <col min="7461" max="7461" width="7.85546875" style="92" customWidth="1"/>
    <col min="7462" max="7462" width="8.140625" style="92" customWidth="1"/>
    <col min="7463" max="7466" width="4.5703125" style="92" customWidth="1"/>
    <col min="7467" max="7467" width="11.5703125" style="92"/>
    <col min="7468" max="7468" width="8.42578125" style="92" customWidth="1"/>
    <col min="7469" max="7469" width="5.42578125" style="92" customWidth="1"/>
    <col min="7470" max="7471" width="5.140625" style="92" customWidth="1"/>
    <col min="7472" max="7472" width="6.42578125" style="92" customWidth="1"/>
    <col min="7473" max="7473" width="11.5703125" style="92"/>
    <col min="7474" max="7474" width="8.42578125" style="92" customWidth="1"/>
    <col min="7475" max="7475" width="3.140625" style="92" customWidth="1"/>
    <col min="7476" max="7476" width="5.140625" style="92" customWidth="1"/>
    <col min="7477" max="7477" width="7.42578125" style="92" customWidth="1"/>
    <col min="7478" max="7478" width="4.5703125" style="92" customWidth="1"/>
    <col min="7479" max="7680" width="11.5703125" style="92"/>
    <col min="7681" max="7681" width="1.85546875" style="92" customWidth="1"/>
    <col min="7682" max="7682" width="9.42578125" style="92" customWidth="1"/>
    <col min="7683" max="7683" width="8.42578125" style="92" customWidth="1"/>
    <col min="7684" max="7684" width="9" style="92" customWidth="1"/>
    <col min="7685" max="7685" width="4.5703125" style="92" customWidth="1"/>
    <col min="7686" max="7686" width="18.85546875" style="92" customWidth="1"/>
    <col min="7687" max="7687" width="6.85546875" style="92" customWidth="1"/>
    <col min="7688" max="7688" width="8.140625" style="92" customWidth="1"/>
    <col min="7689" max="7692" width="4.5703125" style="92" customWidth="1"/>
    <col min="7693" max="7693" width="7.5703125" style="92" customWidth="1"/>
    <col min="7694" max="7695" width="8.5703125" style="92" customWidth="1"/>
    <col min="7696" max="7696" width="8.140625" style="92" customWidth="1"/>
    <col min="7697" max="7698" width="4.5703125" style="92" customWidth="1"/>
    <col min="7699" max="7699" width="7.140625" style="92" customWidth="1"/>
    <col min="7700" max="7700" width="7.85546875" style="92" customWidth="1"/>
    <col min="7701" max="7701" width="4.5703125" style="92" customWidth="1"/>
    <col min="7702" max="7702" width="8.140625" style="92" customWidth="1"/>
    <col min="7703" max="7703" width="9.42578125" style="92" customWidth="1"/>
    <col min="7704" max="7704" width="7.140625" style="92" customWidth="1"/>
    <col min="7705" max="7706" width="8.5703125" style="92" customWidth="1"/>
    <col min="7707" max="7707" width="4.5703125" style="92" customWidth="1"/>
    <col min="7708" max="7708" width="7.42578125" style="92" customWidth="1"/>
    <col min="7709" max="7710" width="4.5703125" style="92" customWidth="1"/>
    <col min="7711" max="7711" width="7" style="92" customWidth="1"/>
    <col min="7712" max="7712" width="8.140625" style="92" customWidth="1"/>
    <col min="7713" max="7713" width="8" style="92" customWidth="1"/>
    <col min="7714" max="7714" width="7.140625" style="92" customWidth="1"/>
    <col min="7715" max="7715" width="6.5703125" style="92" customWidth="1"/>
    <col min="7716" max="7716" width="4.5703125" style="92" customWidth="1"/>
    <col min="7717" max="7717" width="7.85546875" style="92" customWidth="1"/>
    <col min="7718" max="7718" width="8.140625" style="92" customWidth="1"/>
    <col min="7719" max="7722" width="4.5703125" style="92" customWidth="1"/>
    <col min="7723" max="7723" width="11.5703125" style="92"/>
    <col min="7724" max="7724" width="8.42578125" style="92" customWidth="1"/>
    <col min="7725" max="7725" width="5.42578125" style="92" customWidth="1"/>
    <col min="7726" max="7727" width="5.140625" style="92" customWidth="1"/>
    <col min="7728" max="7728" width="6.42578125" style="92" customWidth="1"/>
    <col min="7729" max="7729" width="11.5703125" style="92"/>
    <col min="7730" max="7730" width="8.42578125" style="92" customWidth="1"/>
    <col min="7731" max="7731" width="3.140625" style="92" customWidth="1"/>
    <col min="7732" max="7732" width="5.140625" style="92" customWidth="1"/>
    <col min="7733" max="7733" width="7.42578125" style="92" customWidth="1"/>
    <col min="7734" max="7734" width="4.5703125" style="92" customWidth="1"/>
    <col min="7735" max="7936" width="11.5703125" style="92"/>
    <col min="7937" max="7937" width="1.85546875" style="92" customWidth="1"/>
    <col min="7938" max="7938" width="9.42578125" style="92" customWidth="1"/>
    <col min="7939" max="7939" width="8.42578125" style="92" customWidth="1"/>
    <col min="7940" max="7940" width="9" style="92" customWidth="1"/>
    <col min="7941" max="7941" width="4.5703125" style="92" customWidth="1"/>
    <col min="7942" max="7942" width="18.85546875" style="92" customWidth="1"/>
    <col min="7943" max="7943" width="6.85546875" style="92" customWidth="1"/>
    <col min="7944" max="7944" width="8.140625" style="92" customWidth="1"/>
    <col min="7945" max="7948" width="4.5703125" style="92" customWidth="1"/>
    <col min="7949" max="7949" width="7.5703125" style="92" customWidth="1"/>
    <col min="7950" max="7951" width="8.5703125" style="92" customWidth="1"/>
    <col min="7952" max="7952" width="8.140625" style="92" customWidth="1"/>
    <col min="7953" max="7954" width="4.5703125" style="92" customWidth="1"/>
    <col min="7955" max="7955" width="7.140625" style="92" customWidth="1"/>
    <col min="7956" max="7956" width="7.85546875" style="92" customWidth="1"/>
    <col min="7957" max="7957" width="4.5703125" style="92" customWidth="1"/>
    <col min="7958" max="7958" width="8.140625" style="92" customWidth="1"/>
    <col min="7959" max="7959" width="9.42578125" style="92" customWidth="1"/>
    <col min="7960" max="7960" width="7.140625" style="92" customWidth="1"/>
    <col min="7961" max="7962" width="8.5703125" style="92" customWidth="1"/>
    <col min="7963" max="7963" width="4.5703125" style="92" customWidth="1"/>
    <col min="7964" max="7964" width="7.42578125" style="92" customWidth="1"/>
    <col min="7965" max="7966" width="4.5703125" style="92" customWidth="1"/>
    <col min="7967" max="7967" width="7" style="92" customWidth="1"/>
    <col min="7968" max="7968" width="8.140625" style="92" customWidth="1"/>
    <col min="7969" max="7969" width="8" style="92" customWidth="1"/>
    <col min="7970" max="7970" width="7.140625" style="92" customWidth="1"/>
    <col min="7971" max="7971" width="6.5703125" style="92" customWidth="1"/>
    <col min="7972" max="7972" width="4.5703125" style="92" customWidth="1"/>
    <col min="7973" max="7973" width="7.85546875" style="92" customWidth="1"/>
    <col min="7974" max="7974" width="8.140625" style="92" customWidth="1"/>
    <col min="7975" max="7978" width="4.5703125" style="92" customWidth="1"/>
    <col min="7979" max="7979" width="11.5703125" style="92"/>
    <col min="7980" max="7980" width="8.42578125" style="92" customWidth="1"/>
    <col min="7981" max="7981" width="5.42578125" style="92" customWidth="1"/>
    <col min="7982" max="7983" width="5.140625" style="92" customWidth="1"/>
    <col min="7984" max="7984" width="6.42578125" style="92" customWidth="1"/>
    <col min="7985" max="7985" width="11.5703125" style="92"/>
    <col min="7986" max="7986" width="8.42578125" style="92" customWidth="1"/>
    <col min="7987" max="7987" width="3.140625" style="92" customWidth="1"/>
    <col min="7988" max="7988" width="5.140625" style="92" customWidth="1"/>
    <col min="7989" max="7989" width="7.42578125" style="92" customWidth="1"/>
    <col min="7990" max="7990" width="4.5703125" style="92" customWidth="1"/>
    <col min="7991" max="8192" width="11.5703125" style="92"/>
    <col min="8193" max="8193" width="1.85546875" style="92" customWidth="1"/>
    <col min="8194" max="8194" width="9.42578125" style="92" customWidth="1"/>
    <col min="8195" max="8195" width="8.42578125" style="92" customWidth="1"/>
    <col min="8196" max="8196" width="9" style="92" customWidth="1"/>
    <col min="8197" max="8197" width="4.5703125" style="92" customWidth="1"/>
    <col min="8198" max="8198" width="18.85546875" style="92" customWidth="1"/>
    <col min="8199" max="8199" width="6.85546875" style="92" customWidth="1"/>
    <col min="8200" max="8200" width="8.140625" style="92" customWidth="1"/>
    <col min="8201" max="8204" width="4.5703125" style="92" customWidth="1"/>
    <col min="8205" max="8205" width="7.5703125" style="92" customWidth="1"/>
    <col min="8206" max="8207" width="8.5703125" style="92" customWidth="1"/>
    <col min="8208" max="8208" width="8.140625" style="92" customWidth="1"/>
    <col min="8209" max="8210" width="4.5703125" style="92" customWidth="1"/>
    <col min="8211" max="8211" width="7.140625" style="92" customWidth="1"/>
    <col min="8212" max="8212" width="7.85546875" style="92" customWidth="1"/>
    <col min="8213" max="8213" width="4.5703125" style="92" customWidth="1"/>
    <col min="8214" max="8214" width="8.140625" style="92" customWidth="1"/>
    <col min="8215" max="8215" width="9.42578125" style="92" customWidth="1"/>
    <col min="8216" max="8216" width="7.140625" style="92" customWidth="1"/>
    <col min="8217" max="8218" width="8.5703125" style="92" customWidth="1"/>
    <col min="8219" max="8219" width="4.5703125" style="92" customWidth="1"/>
    <col min="8220" max="8220" width="7.42578125" style="92" customWidth="1"/>
    <col min="8221" max="8222" width="4.5703125" style="92" customWidth="1"/>
    <col min="8223" max="8223" width="7" style="92" customWidth="1"/>
    <col min="8224" max="8224" width="8.140625" style="92" customWidth="1"/>
    <col min="8225" max="8225" width="8" style="92" customWidth="1"/>
    <col min="8226" max="8226" width="7.140625" style="92" customWidth="1"/>
    <col min="8227" max="8227" width="6.5703125" style="92" customWidth="1"/>
    <col min="8228" max="8228" width="4.5703125" style="92" customWidth="1"/>
    <col min="8229" max="8229" width="7.85546875" style="92" customWidth="1"/>
    <col min="8230" max="8230" width="8.140625" style="92" customWidth="1"/>
    <col min="8231" max="8234" width="4.5703125" style="92" customWidth="1"/>
    <col min="8235" max="8235" width="11.5703125" style="92"/>
    <col min="8236" max="8236" width="8.42578125" style="92" customWidth="1"/>
    <col min="8237" max="8237" width="5.42578125" style="92" customWidth="1"/>
    <col min="8238" max="8239" width="5.140625" style="92" customWidth="1"/>
    <col min="8240" max="8240" width="6.42578125" style="92" customWidth="1"/>
    <col min="8241" max="8241" width="11.5703125" style="92"/>
    <col min="8242" max="8242" width="8.42578125" style="92" customWidth="1"/>
    <col min="8243" max="8243" width="3.140625" style="92" customWidth="1"/>
    <col min="8244" max="8244" width="5.140625" style="92" customWidth="1"/>
    <col min="8245" max="8245" width="7.42578125" style="92" customWidth="1"/>
    <col min="8246" max="8246" width="4.5703125" style="92" customWidth="1"/>
    <col min="8247" max="8448" width="11.5703125" style="92"/>
    <col min="8449" max="8449" width="1.85546875" style="92" customWidth="1"/>
    <col min="8450" max="8450" width="9.42578125" style="92" customWidth="1"/>
    <col min="8451" max="8451" width="8.42578125" style="92" customWidth="1"/>
    <col min="8452" max="8452" width="9" style="92" customWidth="1"/>
    <col min="8453" max="8453" width="4.5703125" style="92" customWidth="1"/>
    <col min="8454" max="8454" width="18.85546875" style="92" customWidth="1"/>
    <col min="8455" max="8455" width="6.85546875" style="92" customWidth="1"/>
    <col min="8456" max="8456" width="8.140625" style="92" customWidth="1"/>
    <col min="8457" max="8460" width="4.5703125" style="92" customWidth="1"/>
    <col min="8461" max="8461" width="7.5703125" style="92" customWidth="1"/>
    <col min="8462" max="8463" width="8.5703125" style="92" customWidth="1"/>
    <col min="8464" max="8464" width="8.140625" style="92" customWidth="1"/>
    <col min="8465" max="8466" width="4.5703125" style="92" customWidth="1"/>
    <col min="8467" max="8467" width="7.140625" style="92" customWidth="1"/>
    <col min="8468" max="8468" width="7.85546875" style="92" customWidth="1"/>
    <col min="8469" max="8469" width="4.5703125" style="92" customWidth="1"/>
    <col min="8470" max="8470" width="8.140625" style="92" customWidth="1"/>
    <col min="8471" max="8471" width="9.42578125" style="92" customWidth="1"/>
    <col min="8472" max="8472" width="7.140625" style="92" customWidth="1"/>
    <col min="8473" max="8474" width="8.5703125" style="92" customWidth="1"/>
    <col min="8475" max="8475" width="4.5703125" style="92" customWidth="1"/>
    <col min="8476" max="8476" width="7.42578125" style="92" customWidth="1"/>
    <col min="8477" max="8478" width="4.5703125" style="92" customWidth="1"/>
    <col min="8479" max="8479" width="7" style="92" customWidth="1"/>
    <col min="8480" max="8480" width="8.140625" style="92" customWidth="1"/>
    <col min="8481" max="8481" width="8" style="92" customWidth="1"/>
    <col min="8482" max="8482" width="7.140625" style="92" customWidth="1"/>
    <col min="8483" max="8483" width="6.5703125" style="92" customWidth="1"/>
    <col min="8484" max="8484" width="4.5703125" style="92" customWidth="1"/>
    <col min="8485" max="8485" width="7.85546875" style="92" customWidth="1"/>
    <col min="8486" max="8486" width="8.140625" style="92" customWidth="1"/>
    <col min="8487" max="8490" width="4.5703125" style="92" customWidth="1"/>
    <col min="8491" max="8491" width="11.5703125" style="92"/>
    <col min="8492" max="8492" width="8.42578125" style="92" customWidth="1"/>
    <col min="8493" max="8493" width="5.42578125" style="92" customWidth="1"/>
    <col min="8494" max="8495" width="5.140625" style="92" customWidth="1"/>
    <col min="8496" max="8496" width="6.42578125" style="92" customWidth="1"/>
    <col min="8497" max="8497" width="11.5703125" style="92"/>
    <col min="8498" max="8498" width="8.42578125" style="92" customWidth="1"/>
    <col min="8499" max="8499" width="3.140625" style="92" customWidth="1"/>
    <col min="8500" max="8500" width="5.140625" style="92" customWidth="1"/>
    <col min="8501" max="8501" width="7.42578125" style="92" customWidth="1"/>
    <col min="8502" max="8502" width="4.5703125" style="92" customWidth="1"/>
    <col min="8503" max="8704" width="11.5703125" style="92"/>
    <col min="8705" max="8705" width="1.85546875" style="92" customWidth="1"/>
    <col min="8706" max="8706" width="9.42578125" style="92" customWidth="1"/>
    <col min="8707" max="8707" width="8.42578125" style="92" customWidth="1"/>
    <col min="8708" max="8708" width="9" style="92" customWidth="1"/>
    <col min="8709" max="8709" width="4.5703125" style="92" customWidth="1"/>
    <col min="8710" max="8710" width="18.85546875" style="92" customWidth="1"/>
    <col min="8711" max="8711" width="6.85546875" style="92" customWidth="1"/>
    <col min="8712" max="8712" width="8.140625" style="92" customWidth="1"/>
    <col min="8713" max="8716" width="4.5703125" style="92" customWidth="1"/>
    <col min="8717" max="8717" width="7.5703125" style="92" customWidth="1"/>
    <col min="8718" max="8719" width="8.5703125" style="92" customWidth="1"/>
    <col min="8720" max="8720" width="8.140625" style="92" customWidth="1"/>
    <col min="8721" max="8722" width="4.5703125" style="92" customWidth="1"/>
    <col min="8723" max="8723" width="7.140625" style="92" customWidth="1"/>
    <col min="8724" max="8724" width="7.85546875" style="92" customWidth="1"/>
    <col min="8725" max="8725" width="4.5703125" style="92" customWidth="1"/>
    <col min="8726" max="8726" width="8.140625" style="92" customWidth="1"/>
    <col min="8727" max="8727" width="9.42578125" style="92" customWidth="1"/>
    <col min="8728" max="8728" width="7.140625" style="92" customWidth="1"/>
    <col min="8729" max="8730" width="8.5703125" style="92" customWidth="1"/>
    <col min="8731" max="8731" width="4.5703125" style="92" customWidth="1"/>
    <col min="8732" max="8732" width="7.42578125" style="92" customWidth="1"/>
    <col min="8733" max="8734" width="4.5703125" style="92" customWidth="1"/>
    <col min="8735" max="8735" width="7" style="92" customWidth="1"/>
    <col min="8736" max="8736" width="8.140625" style="92" customWidth="1"/>
    <col min="8737" max="8737" width="8" style="92" customWidth="1"/>
    <col min="8738" max="8738" width="7.140625" style="92" customWidth="1"/>
    <col min="8739" max="8739" width="6.5703125" style="92" customWidth="1"/>
    <col min="8740" max="8740" width="4.5703125" style="92" customWidth="1"/>
    <col min="8741" max="8741" width="7.85546875" style="92" customWidth="1"/>
    <col min="8742" max="8742" width="8.140625" style="92" customWidth="1"/>
    <col min="8743" max="8746" width="4.5703125" style="92" customWidth="1"/>
    <col min="8747" max="8747" width="11.5703125" style="92"/>
    <col min="8748" max="8748" width="8.42578125" style="92" customWidth="1"/>
    <col min="8749" max="8749" width="5.42578125" style="92" customWidth="1"/>
    <col min="8750" max="8751" width="5.140625" style="92" customWidth="1"/>
    <col min="8752" max="8752" width="6.42578125" style="92" customWidth="1"/>
    <col min="8753" max="8753" width="11.5703125" style="92"/>
    <col min="8754" max="8754" width="8.42578125" style="92" customWidth="1"/>
    <col min="8755" max="8755" width="3.140625" style="92" customWidth="1"/>
    <col min="8756" max="8756" width="5.140625" style="92" customWidth="1"/>
    <col min="8757" max="8757" width="7.42578125" style="92" customWidth="1"/>
    <col min="8758" max="8758" width="4.5703125" style="92" customWidth="1"/>
    <col min="8759" max="8960" width="11.5703125" style="92"/>
    <col min="8961" max="8961" width="1.85546875" style="92" customWidth="1"/>
    <col min="8962" max="8962" width="9.42578125" style="92" customWidth="1"/>
    <col min="8963" max="8963" width="8.42578125" style="92" customWidth="1"/>
    <col min="8964" max="8964" width="9" style="92" customWidth="1"/>
    <col min="8965" max="8965" width="4.5703125" style="92" customWidth="1"/>
    <col min="8966" max="8966" width="18.85546875" style="92" customWidth="1"/>
    <col min="8967" max="8967" width="6.85546875" style="92" customWidth="1"/>
    <col min="8968" max="8968" width="8.140625" style="92" customWidth="1"/>
    <col min="8969" max="8972" width="4.5703125" style="92" customWidth="1"/>
    <col min="8973" max="8973" width="7.5703125" style="92" customWidth="1"/>
    <col min="8974" max="8975" width="8.5703125" style="92" customWidth="1"/>
    <col min="8976" max="8976" width="8.140625" style="92" customWidth="1"/>
    <col min="8977" max="8978" width="4.5703125" style="92" customWidth="1"/>
    <col min="8979" max="8979" width="7.140625" style="92" customWidth="1"/>
    <col min="8980" max="8980" width="7.85546875" style="92" customWidth="1"/>
    <col min="8981" max="8981" width="4.5703125" style="92" customWidth="1"/>
    <col min="8982" max="8982" width="8.140625" style="92" customWidth="1"/>
    <col min="8983" max="8983" width="9.42578125" style="92" customWidth="1"/>
    <col min="8984" max="8984" width="7.140625" style="92" customWidth="1"/>
    <col min="8985" max="8986" width="8.5703125" style="92" customWidth="1"/>
    <col min="8987" max="8987" width="4.5703125" style="92" customWidth="1"/>
    <col min="8988" max="8988" width="7.42578125" style="92" customWidth="1"/>
    <col min="8989" max="8990" width="4.5703125" style="92" customWidth="1"/>
    <col min="8991" max="8991" width="7" style="92" customWidth="1"/>
    <col min="8992" max="8992" width="8.140625" style="92" customWidth="1"/>
    <col min="8993" max="8993" width="8" style="92" customWidth="1"/>
    <col min="8994" max="8994" width="7.140625" style="92" customWidth="1"/>
    <col min="8995" max="8995" width="6.5703125" style="92" customWidth="1"/>
    <col min="8996" max="8996" width="4.5703125" style="92" customWidth="1"/>
    <col min="8997" max="8997" width="7.85546875" style="92" customWidth="1"/>
    <col min="8998" max="8998" width="8.140625" style="92" customWidth="1"/>
    <col min="8999" max="9002" width="4.5703125" style="92" customWidth="1"/>
    <col min="9003" max="9003" width="11.5703125" style="92"/>
    <col min="9004" max="9004" width="8.42578125" style="92" customWidth="1"/>
    <col min="9005" max="9005" width="5.42578125" style="92" customWidth="1"/>
    <col min="9006" max="9007" width="5.140625" style="92" customWidth="1"/>
    <col min="9008" max="9008" width="6.42578125" style="92" customWidth="1"/>
    <col min="9009" max="9009" width="11.5703125" style="92"/>
    <col min="9010" max="9010" width="8.42578125" style="92" customWidth="1"/>
    <col min="9011" max="9011" width="3.140625" style="92" customWidth="1"/>
    <col min="9012" max="9012" width="5.140625" style="92" customWidth="1"/>
    <col min="9013" max="9013" width="7.42578125" style="92" customWidth="1"/>
    <col min="9014" max="9014" width="4.5703125" style="92" customWidth="1"/>
    <col min="9015" max="9216" width="11.5703125" style="92"/>
    <col min="9217" max="9217" width="1.85546875" style="92" customWidth="1"/>
    <col min="9218" max="9218" width="9.42578125" style="92" customWidth="1"/>
    <col min="9219" max="9219" width="8.42578125" style="92" customWidth="1"/>
    <col min="9220" max="9220" width="9" style="92" customWidth="1"/>
    <col min="9221" max="9221" width="4.5703125" style="92" customWidth="1"/>
    <col min="9222" max="9222" width="18.85546875" style="92" customWidth="1"/>
    <col min="9223" max="9223" width="6.85546875" style="92" customWidth="1"/>
    <col min="9224" max="9224" width="8.140625" style="92" customWidth="1"/>
    <col min="9225" max="9228" width="4.5703125" style="92" customWidth="1"/>
    <col min="9229" max="9229" width="7.5703125" style="92" customWidth="1"/>
    <col min="9230" max="9231" width="8.5703125" style="92" customWidth="1"/>
    <col min="9232" max="9232" width="8.140625" style="92" customWidth="1"/>
    <col min="9233" max="9234" width="4.5703125" style="92" customWidth="1"/>
    <col min="9235" max="9235" width="7.140625" style="92" customWidth="1"/>
    <col min="9236" max="9236" width="7.85546875" style="92" customWidth="1"/>
    <col min="9237" max="9237" width="4.5703125" style="92" customWidth="1"/>
    <col min="9238" max="9238" width="8.140625" style="92" customWidth="1"/>
    <col min="9239" max="9239" width="9.42578125" style="92" customWidth="1"/>
    <col min="9240" max="9240" width="7.140625" style="92" customWidth="1"/>
    <col min="9241" max="9242" width="8.5703125" style="92" customWidth="1"/>
    <col min="9243" max="9243" width="4.5703125" style="92" customWidth="1"/>
    <col min="9244" max="9244" width="7.42578125" style="92" customWidth="1"/>
    <col min="9245" max="9246" width="4.5703125" style="92" customWidth="1"/>
    <col min="9247" max="9247" width="7" style="92" customWidth="1"/>
    <col min="9248" max="9248" width="8.140625" style="92" customWidth="1"/>
    <col min="9249" max="9249" width="8" style="92" customWidth="1"/>
    <col min="9250" max="9250" width="7.140625" style="92" customWidth="1"/>
    <col min="9251" max="9251" width="6.5703125" style="92" customWidth="1"/>
    <col min="9252" max="9252" width="4.5703125" style="92" customWidth="1"/>
    <col min="9253" max="9253" width="7.85546875" style="92" customWidth="1"/>
    <col min="9254" max="9254" width="8.140625" style="92" customWidth="1"/>
    <col min="9255" max="9258" width="4.5703125" style="92" customWidth="1"/>
    <col min="9259" max="9259" width="11.5703125" style="92"/>
    <col min="9260" max="9260" width="8.42578125" style="92" customWidth="1"/>
    <col min="9261" max="9261" width="5.42578125" style="92" customWidth="1"/>
    <col min="9262" max="9263" width="5.140625" style="92" customWidth="1"/>
    <col min="9264" max="9264" width="6.42578125" style="92" customWidth="1"/>
    <col min="9265" max="9265" width="11.5703125" style="92"/>
    <col min="9266" max="9266" width="8.42578125" style="92" customWidth="1"/>
    <col min="9267" max="9267" width="3.140625" style="92" customWidth="1"/>
    <col min="9268" max="9268" width="5.140625" style="92" customWidth="1"/>
    <col min="9269" max="9269" width="7.42578125" style="92" customWidth="1"/>
    <col min="9270" max="9270" width="4.5703125" style="92" customWidth="1"/>
    <col min="9271" max="9472" width="11.5703125" style="92"/>
    <col min="9473" max="9473" width="1.85546875" style="92" customWidth="1"/>
    <col min="9474" max="9474" width="9.42578125" style="92" customWidth="1"/>
    <col min="9475" max="9475" width="8.42578125" style="92" customWidth="1"/>
    <col min="9476" max="9476" width="9" style="92" customWidth="1"/>
    <col min="9477" max="9477" width="4.5703125" style="92" customWidth="1"/>
    <col min="9478" max="9478" width="18.85546875" style="92" customWidth="1"/>
    <col min="9479" max="9479" width="6.85546875" style="92" customWidth="1"/>
    <col min="9480" max="9480" width="8.140625" style="92" customWidth="1"/>
    <col min="9481" max="9484" width="4.5703125" style="92" customWidth="1"/>
    <col min="9485" max="9485" width="7.5703125" style="92" customWidth="1"/>
    <col min="9486" max="9487" width="8.5703125" style="92" customWidth="1"/>
    <col min="9488" max="9488" width="8.140625" style="92" customWidth="1"/>
    <col min="9489" max="9490" width="4.5703125" style="92" customWidth="1"/>
    <col min="9491" max="9491" width="7.140625" style="92" customWidth="1"/>
    <col min="9492" max="9492" width="7.85546875" style="92" customWidth="1"/>
    <col min="9493" max="9493" width="4.5703125" style="92" customWidth="1"/>
    <col min="9494" max="9494" width="8.140625" style="92" customWidth="1"/>
    <col min="9495" max="9495" width="9.42578125" style="92" customWidth="1"/>
    <col min="9496" max="9496" width="7.140625" style="92" customWidth="1"/>
    <col min="9497" max="9498" width="8.5703125" style="92" customWidth="1"/>
    <col min="9499" max="9499" width="4.5703125" style="92" customWidth="1"/>
    <col min="9500" max="9500" width="7.42578125" style="92" customWidth="1"/>
    <col min="9501" max="9502" width="4.5703125" style="92" customWidth="1"/>
    <col min="9503" max="9503" width="7" style="92" customWidth="1"/>
    <col min="9504" max="9504" width="8.140625" style="92" customWidth="1"/>
    <col min="9505" max="9505" width="8" style="92" customWidth="1"/>
    <col min="9506" max="9506" width="7.140625" style="92" customWidth="1"/>
    <col min="9507" max="9507" width="6.5703125" style="92" customWidth="1"/>
    <col min="9508" max="9508" width="4.5703125" style="92" customWidth="1"/>
    <col min="9509" max="9509" width="7.85546875" style="92" customWidth="1"/>
    <col min="9510" max="9510" width="8.140625" style="92" customWidth="1"/>
    <col min="9511" max="9514" width="4.5703125" style="92" customWidth="1"/>
    <col min="9515" max="9515" width="11.5703125" style="92"/>
    <col min="9516" max="9516" width="8.42578125" style="92" customWidth="1"/>
    <col min="9517" max="9517" width="5.42578125" style="92" customWidth="1"/>
    <col min="9518" max="9519" width="5.140625" style="92" customWidth="1"/>
    <col min="9520" max="9520" width="6.42578125" style="92" customWidth="1"/>
    <col min="9521" max="9521" width="11.5703125" style="92"/>
    <col min="9522" max="9522" width="8.42578125" style="92" customWidth="1"/>
    <col min="9523" max="9523" width="3.140625" style="92" customWidth="1"/>
    <col min="9524" max="9524" width="5.140625" style="92" customWidth="1"/>
    <col min="9525" max="9525" width="7.42578125" style="92" customWidth="1"/>
    <col min="9526" max="9526" width="4.5703125" style="92" customWidth="1"/>
    <col min="9527" max="9728" width="11.5703125" style="92"/>
    <col min="9729" max="9729" width="1.85546875" style="92" customWidth="1"/>
    <col min="9730" max="9730" width="9.42578125" style="92" customWidth="1"/>
    <col min="9731" max="9731" width="8.42578125" style="92" customWidth="1"/>
    <col min="9732" max="9732" width="9" style="92" customWidth="1"/>
    <col min="9733" max="9733" width="4.5703125" style="92" customWidth="1"/>
    <col min="9734" max="9734" width="18.85546875" style="92" customWidth="1"/>
    <col min="9735" max="9735" width="6.85546875" style="92" customWidth="1"/>
    <col min="9736" max="9736" width="8.140625" style="92" customWidth="1"/>
    <col min="9737" max="9740" width="4.5703125" style="92" customWidth="1"/>
    <col min="9741" max="9741" width="7.5703125" style="92" customWidth="1"/>
    <col min="9742" max="9743" width="8.5703125" style="92" customWidth="1"/>
    <col min="9744" max="9744" width="8.140625" style="92" customWidth="1"/>
    <col min="9745" max="9746" width="4.5703125" style="92" customWidth="1"/>
    <col min="9747" max="9747" width="7.140625" style="92" customWidth="1"/>
    <col min="9748" max="9748" width="7.85546875" style="92" customWidth="1"/>
    <col min="9749" max="9749" width="4.5703125" style="92" customWidth="1"/>
    <col min="9750" max="9750" width="8.140625" style="92" customWidth="1"/>
    <col min="9751" max="9751" width="9.42578125" style="92" customWidth="1"/>
    <col min="9752" max="9752" width="7.140625" style="92" customWidth="1"/>
    <col min="9753" max="9754" width="8.5703125" style="92" customWidth="1"/>
    <col min="9755" max="9755" width="4.5703125" style="92" customWidth="1"/>
    <col min="9756" max="9756" width="7.42578125" style="92" customWidth="1"/>
    <col min="9757" max="9758" width="4.5703125" style="92" customWidth="1"/>
    <col min="9759" max="9759" width="7" style="92" customWidth="1"/>
    <col min="9760" max="9760" width="8.140625" style="92" customWidth="1"/>
    <col min="9761" max="9761" width="8" style="92" customWidth="1"/>
    <col min="9762" max="9762" width="7.140625" style="92" customWidth="1"/>
    <col min="9763" max="9763" width="6.5703125" style="92" customWidth="1"/>
    <col min="9764" max="9764" width="4.5703125" style="92" customWidth="1"/>
    <col min="9765" max="9765" width="7.85546875" style="92" customWidth="1"/>
    <col min="9766" max="9766" width="8.140625" style="92" customWidth="1"/>
    <col min="9767" max="9770" width="4.5703125" style="92" customWidth="1"/>
    <col min="9771" max="9771" width="11.5703125" style="92"/>
    <col min="9772" max="9772" width="8.42578125" style="92" customWidth="1"/>
    <col min="9773" max="9773" width="5.42578125" style="92" customWidth="1"/>
    <col min="9774" max="9775" width="5.140625" style="92" customWidth="1"/>
    <col min="9776" max="9776" width="6.42578125" style="92" customWidth="1"/>
    <col min="9777" max="9777" width="11.5703125" style="92"/>
    <col min="9778" max="9778" width="8.42578125" style="92" customWidth="1"/>
    <col min="9779" max="9779" width="3.140625" style="92" customWidth="1"/>
    <col min="9780" max="9780" width="5.140625" style="92" customWidth="1"/>
    <col min="9781" max="9781" width="7.42578125" style="92" customWidth="1"/>
    <col min="9782" max="9782" width="4.5703125" style="92" customWidth="1"/>
    <col min="9783" max="9984" width="11.5703125" style="92"/>
    <col min="9985" max="9985" width="1.85546875" style="92" customWidth="1"/>
    <col min="9986" max="9986" width="9.42578125" style="92" customWidth="1"/>
    <col min="9987" max="9987" width="8.42578125" style="92" customWidth="1"/>
    <col min="9988" max="9988" width="9" style="92" customWidth="1"/>
    <col min="9989" max="9989" width="4.5703125" style="92" customWidth="1"/>
    <col min="9990" max="9990" width="18.85546875" style="92" customWidth="1"/>
    <col min="9991" max="9991" width="6.85546875" style="92" customWidth="1"/>
    <col min="9992" max="9992" width="8.140625" style="92" customWidth="1"/>
    <col min="9993" max="9996" width="4.5703125" style="92" customWidth="1"/>
    <col min="9997" max="9997" width="7.5703125" style="92" customWidth="1"/>
    <col min="9998" max="9999" width="8.5703125" style="92" customWidth="1"/>
    <col min="10000" max="10000" width="8.140625" style="92" customWidth="1"/>
    <col min="10001" max="10002" width="4.5703125" style="92" customWidth="1"/>
    <col min="10003" max="10003" width="7.140625" style="92" customWidth="1"/>
    <col min="10004" max="10004" width="7.85546875" style="92" customWidth="1"/>
    <col min="10005" max="10005" width="4.5703125" style="92" customWidth="1"/>
    <col min="10006" max="10006" width="8.140625" style="92" customWidth="1"/>
    <col min="10007" max="10007" width="9.42578125" style="92" customWidth="1"/>
    <col min="10008" max="10008" width="7.140625" style="92" customWidth="1"/>
    <col min="10009" max="10010" width="8.5703125" style="92" customWidth="1"/>
    <col min="10011" max="10011" width="4.5703125" style="92" customWidth="1"/>
    <col min="10012" max="10012" width="7.42578125" style="92" customWidth="1"/>
    <col min="10013" max="10014" width="4.5703125" style="92" customWidth="1"/>
    <col min="10015" max="10015" width="7" style="92" customWidth="1"/>
    <col min="10016" max="10016" width="8.140625" style="92" customWidth="1"/>
    <col min="10017" max="10017" width="8" style="92" customWidth="1"/>
    <col min="10018" max="10018" width="7.140625" style="92" customWidth="1"/>
    <col min="10019" max="10019" width="6.5703125" style="92" customWidth="1"/>
    <col min="10020" max="10020" width="4.5703125" style="92" customWidth="1"/>
    <col min="10021" max="10021" width="7.85546875" style="92" customWidth="1"/>
    <col min="10022" max="10022" width="8.140625" style="92" customWidth="1"/>
    <col min="10023" max="10026" width="4.5703125" style="92" customWidth="1"/>
    <col min="10027" max="10027" width="11.5703125" style="92"/>
    <col min="10028" max="10028" width="8.42578125" style="92" customWidth="1"/>
    <col min="10029" max="10029" width="5.42578125" style="92" customWidth="1"/>
    <col min="10030" max="10031" width="5.140625" style="92" customWidth="1"/>
    <col min="10032" max="10032" width="6.42578125" style="92" customWidth="1"/>
    <col min="10033" max="10033" width="11.5703125" style="92"/>
    <col min="10034" max="10034" width="8.42578125" style="92" customWidth="1"/>
    <col min="10035" max="10035" width="3.140625" style="92" customWidth="1"/>
    <col min="10036" max="10036" width="5.140625" style="92" customWidth="1"/>
    <col min="10037" max="10037" width="7.42578125" style="92" customWidth="1"/>
    <col min="10038" max="10038" width="4.5703125" style="92" customWidth="1"/>
    <col min="10039" max="10240" width="11.5703125" style="92"/>
    <col min="10241" max="10241" width="1.85546875" style="92" customWidth="1"/>
    <col min="10242" max="10242" width="9.42578125" style="92" customWidth="1"/>
    <col min="10243" max="10243" width="8.42578125" style="92" customWidth="1"/>
    <col min="10244" max="10244" width="9" style="92" customWidth="1"/>
    <col min="10245" max="10245" width="4.5703125" style="92" customWidth="1"/>
    <col min="10246" max="10246" width="18.85546875" style="92" customWidth="1"/>
    <col min="10247" max="10247" width="6.85546875" style="92" customWidth="1"/>
    <col min="10248" max="10248" width="8.140625" style="92" customWidth="1"/>
    <col min="10249" max="10252" width="4.5703125" style="92" customWidth="1"/>
    <col min="10253" max="10253" width="7.5703125" style="92" customWidth="1"/>
    <col min="10254" max="10255" width="8.5703125" style="92" customWidth="1"/>
    <col min="10256" max="10256" width="8.140625" style="92" customWidth="1"/>
    <col min="10257" max="10258" width="4.5703125" style="92" customWidth="1"/>
    <col min="10259" max="10259" width="7.140625" style="92" customWidth="1"/>
    <col min="10260" max="10260" width="7.85546875" style="92" customWidth="1"/>
    <col min="10261" max="10261" width="4.5703125" style="92" customWidth="1"/>
    <col min="10262" max="10262" width="8.140625" style="92" customWidth="1"/>
    <col min="10263" max="10263" width="9.42578125" style="92" customWidth="1"/>
    <col min="10264" max="10264" width="7.140625" style="92" customWidth="1"/>
    <col min="10265" max="10266" width="8.5703125" style="92" customWidth="1"/>
    <col min="10267" max="10267" width="4.5703125" style="92" customWidth="1"/>
    <col min="10268" max="10268" width="7.42578125" style="92" customWidth="1"/>
    <col min="10269" max="10270" width="4.5703125" style="92" customWidth="1"/>
    <col min="10271" max="10271" width="7" style="92" customWidth="1"/>
    <col min="10272" max="10272" width="8.140625" style="92" customWidth="1"/>
    <col min="10273" max="10273" width="8" style="92" customWidth="1"/>
    <col min="10274" max="10274" width="7.140625" style="92" customWidth="1"/>
    <col min="10275" max="10275" width="6.5703125" style="92" customWidth="1"/>
    <col min="10276" max="10276" width="4.5703125" style="92" customWidth="1"/>
    <col min="10277" max="10277" width="7.85546875" style="92" customWidth="1"/>
    <col min="10278" max="10278" width="8.140625" style="92" customWidth="1"/>
    <col min="10279" max="10282" width="4.5703125" style="92" customWidth="1"/>
    <col min="10283" max="10283" width="11.5703125" style="92"/>
    <col min="10284" max="10284" width="8.42578125" style="92" customWidth="1"/>
    <col min="10285" max="10285" width="5.42578125" style="92" customWidth="1"/>
    <col min="10286" max="10287" width="5.140625" style="92" customWidth="1"/>
    <col min="10288" max="10288" width="6.42578125" style="92" customWidth="1"/>
    <col min="10289" max="10289" width="11.5703125" style="92"/>
    <col min="10290" max="10290" width="8.42578125" style="92" customWidth="1"/>
    <col min="10291" max="10291" width="3.140625" style="92" customWidth="1"/>
    <col min="10292" max="10292" width="5.140625" style="92" customWidth="1"/>
    <col min="10293" max="10293" width="7.42578125" style="92" customWidth="1"/>
    <col min="10294" max="10294" width="4.5703125" style="92" customWidth="1"/>
    <col min="10295" max="10496" width="11.5703125" style="92"/>
    <col min="10497" max="10497" width="1.85546875" style="92" customWidth="1"/>
    <col min="10498" max="10498" width="9.42578125" style="92" customWidth="1"/>
    <col min="10499" max="10499" width="8.42578125" style="92" customWidth="1"/>
    <col min="10500" max="10500" width="9" style="92" customWidth="1"/>
    <col min="10501" max="10501" width="4.5703125" style="92" customWidth="1"/>
    <col min="10502" max="10502" width="18.85546875" style="92" customWidth="1"/>
    <col min="10503" max="10503" width="6.85546875" style="92" customWidth="1"/>
    <col min="10504" max="10504" width="8.140625" style="92" customWidth="1"/>
    <col min="10505" max="10508" width="4.5703125" style="92" customWidth="1"/>
    <col min="10509" max="10509" width="7.5703125" style="92" customWidth="1"/>
    <col min="10510" max="10511" width="8.5703125" style="92" customWidth="1"/>
    <col min="10512" max="10512" width="8.140625" style="92" customWidth="1"/>
    <col min="10513" max="10514" width="4.5703125" style="92" customWidth="1"/>
    <col min="10515" max="10515" width="7.140625" style="92" customWidth="1"/>
    <col min="10516" max="10516" width="7.85546875" style="92" customWidth="1"/>
    <col min="10517" max="10517" width="4.5703125" style="92" customWidth="1"/>
    <col min="10518" max="10518" width="8.140625" style="92" customWidth="1"/>
    <col min="10519" max="10519" width="9.42578125" style="92" customWidth="1"/>
    <col min="10520" max="10520" width="7.140625" style="92" customWidth="1"/>
    <col min="10521" max="10522" width="8.5703125" style="92" customWidth="1"/>
    <col min="10523" max="10523" width="4.5703125" style="92" customWidth="1"/>
    <col min="10524" max="10524" width="7.42578125" style="92" customWidth="1"/>
    <col min="10525" max="10526" width="4.5703125" style="92" customWidth="1"/>
    <col min="10527" max="10527" width="7" style="92" customWidth="1"/>
    <col min="10528" max="10528" width="8.140625" style="92" customWidth="1"/>
    <col min="10529" max="10529" width="8" style="92" customWidth="1"/>
    <col min="10530" max="10530" width="7.140625" style="92" customWidth="1"/>
    <col min="10531" max="10531" width="6.5703125" style="92" customWidth="1"/>
    <col min="10532" max="10532" width="4.5703125" style="92" customWidth="1"/>
    <col min="10533" max="10533" width="7.85546875" style="92" customWidth="1"/>
    <col min="10534" max="10534" width="8.140625" style="92" customWidth="1"/>
    <col min="10535" max="10538" width="4.5703125" style="92" customWidth="1"/>
    <col min="10539" max="10539" width="11.5703125" style="92"/>
    <col min="10540" max="10540" width="8.42578125" style="92" customWidth="1"/>
    <col min="10541" max="10541" width="5.42578125" style="92" customWidth="1"/>
    <col min="10542" max="10543" width="5.140625" style="92" customWidth="1"/>
    <col min="10544" max="10544" width="6.42578125" style="92" customWidth="1"/>
    <col min="10545" max="10545" width="11.5703125" style="92"/>
    <col min="10546" max="10546" width="8.42578125" style="92" customWidth="1"/>
    <col min="10547" max="10547" width="3.140625" style="92" customWidth="1"/>
    <col min="10548" max="10548" width="5.140625" style="92" customWidth="1"/>
    <col min="10549" max="10549" width="7.42578125" style="92" customWidth="1"/>
    <col min="10550" max="10550" width="4.5703125" style="92" customWidth="1"/>
    <col min="10551" max="10752" width="11.5703125" style="92"/>
    <col min="10753" max="10753" width="1.85546875" style="92" customWidth="1"/>
    <col min="10754" max="10754" width="9.42578125" style="92" customWidth="1"/>
    <col min="10755" max="10755" width="8.42578125" style="92" customWidth="1"/>
    <col min="10756" max="10756" width="9" style="92" customWidth="1"/>
    <col min="10757" max="10757" width="4.5703125" style="92" customWidth="1"/>
    <col min="10758" max="10758" width="18.85546875" style="92" customWidth="1"/>
    <col min="10759" max="10759" width="6.85546875" style="92" customWidth="1"/>
    <col min="10760" max="10760" width="8.140625" style="92" customWidth="1"/>
    <col min="10761" max="10764" width="4.5703125" style="92" customWidth="1"/>
    <col min="10765" max="10765" width="7.5703125" style="92" customWidth="1"/>
    <col min="10766" max="10767" width="8.5703125" style="92" customWidth="1"/>
    <col min="10768" max="10768" width="8.140625" style="92" customWidth="1"/>
    <col min="10769" max="10770" width="4.5703125" style="92" customWidth="1"/>
    <col min="10771" max="10771" width="7.140625" style="92" customWidth="1"/>
    <col min="10772" max="10772" width="7.85546875" style="92" customWidth="1"/>
    <col min="10773" max="10773" width="4.5703125" style="92" customWidth="1"/>
    <col min="10774" max="10774" width="8.140625" style="92" customWidth="1"/>
    <col min="10775" max="10775" width="9.42578125" style="92" customWidth="1"/>
    <col min="10776" max="10776" width="7.140625" style="92" customWidth="1"/>
    <col min="10777" max="10778" width="8.5703125" style="92" customWidth="1"/>
    <col min="10779" max="10779" width="4.5703125" style="92" customWidth="1"/>
    <col min="10780" max="10780" width="7.42578125" style="92" customWidth="1"/>
    <col min="10781" max="10782" width="4.5703125" style="92" customWidth="1"/>
    <col min="10783" max="10783" width="7" style="92" customWidth="1"/>
    <col min="10784" max="10784" width="8.140625" style="92" customWidth="1"/>
    <col min="10785" max="10785" width="8" style="92" customWidth="1"/>
    <col min="10786" max="10786" width="7.140625" style="92" customWidth="1"/>
    <col min="10787" max="10787" width="6.5703125" style="92" customWidth="1"/>
    <col min="10788" max="10788" width="4.5703125" style="92" customWidth="1"/>
    <col min="10789" max="10789" width="7.85546875" style="92" customWidth="1"/>
    <col min="10790" max="10790" width="8.140625" style="92" customWidth="1"/>
    <col min="10791" max="10794" width="4.5703125" style="92" customWidth="1"/>
    <col min="10795" max="10795" width="11.5703125" style="92"/>
    <col min="10796" max="10796" width="8.42578125" style="92" customWidth="1"/>
    <col min="10797" max="10797" width="5.42578125" style="92" customWidth="1"/>
    <col min="10798" max="10799" width="5.140625" style="92" customWidth="1"/>
    <col min="10800" max="10800" width="6.42578125" style="92" customWidth="1"/>
    <col min="10801" max="10801" width="11.5703125" style="92"/>
    <col min="10802" max="10802" width="8.42578125" style="92" customWidth="1"/>
    <col min="10803" max="10803" width="3.140625" style="92" customWidth="1"/>
    <col min="10804" max="10804" width="5.140625" style="92" customWidth="1"/>
    <col min="10805" max="10805" width="7.42578125" style="92" customWidth="1"/>
    <col min="10806" max="10806" width="4.5703125" style="92" customWidth="1"/>
    <col min="10807" max="11008" width="11.5703125" style="92"/>
    <col min="11009" max="11009" width="1.85546875" style="92" customWidth="1"/>
    <col min="11010" max="11010" width="9.42578125" style="92" customWidth="1"/>
    <col min="11011" max="11011" width="8.42578125" style="92" customWidth="1"/>
    <col min="11012" max="11012" width="9" style="92" customWidth="1"/>
    <col min="11013" max="11013" width="4.5703125" style="92" customWidth="1"/>
    <col min="11014" max="11014" width="18.85546875" style="92" customWidth="1"/>
    <col min="11015" max="11015" width="6.85546875" style="92" customWidth="1"/>
    <col min="11016" max="11016" width="8.140625" style="92" customWidth="1"/>
    <col min="11017" max="11020" width="4.5703125" style="92" customWidth="1"/>
    <col min="11021" max="11021" width="7.5703125" style="92" customWidth="1"/>
    <col min="11022" max="11023" width="8.5703125" style="92" customWidth="1"/>
    <col min="11024" max="11024" width="8.140625" style="92" customWidth="1"/>
    <col min="11025" max="11026" width="4.5703125" style="92" customWidth="1"/>
    <col min="11027" max="11027" width="7.140625" style="92" customWidth="1"/>
    <col min="11028" max="11028" width="7.85546875" style="92" customWidth="1"/>
    <col min="11029" max="11029" width="4.5703125" style="92" customWidth="1"/>
    <col min="11030" max="11030" width="8.140625" style="92" customWidth="1"/>
    <col min="11031" max="11031" width="9.42578125" style="92" customWidth="1"/>
    <col min="11032" max="11032" width="7.140625" style="92" customWidth="1"/>
    <col min="11033" max="11034" width="8.5703125" style="92" customWidth="1"/>
    <col min="11035" max="11035" width="4.5703125" style="92" customWidth="1"/>
    <col min="11036" max="11036" width="7.42578125" style="92" customWidth="1"/>
    <col min="11037" max="11038" width="4.5703125" style="92" customWidth="1"/>
    <col min="11039" max="11039" width="7" style="92" customWidth="1"/>
    <col min="11040" max="11040" width="8.140625" style="92" customWidth="1"/>
    <col min="11041" max="11041" width="8" style="92" customWidth="1"/>
    <col min="11042" max="11042" width="7.140625" style="92" customWidth="1"/>
    <col min="11043" max="11043" width="6.5703125" style="92" customWidth="1"/>
    <col min="11044" max="11044" width="4.5703125" style="92" customWidth="1"/>
    <col min="11045" max="11045" width="7.85546875" style="92" customWidth="1"/>
    <col min="11046" max="11046" width="8.140625" style="92" customWidth="1"/>
    <col min="11047" max="11050" width="4.5703125" style="92" customWidth="1"/>
    <col min="11051" max="11051" width="11.5703125" style="92"/>
    <col min="11052" max="11052" width="8.42578125" style="92" customWidth="1"/>
    <col min="11053" max="11053" width="5.42578125" style="92" customWidth="1"/>
    <col min="11054" max="11055" width="5.140625" style="92" customWidth="1"/>
    <col min="11056" max="11056" width="6.42578125" style="92" customWidth="1"/>
    <col min="11057" max="11057" width="11.5703125" style="92"/>
    <col min="11058" max="11058" width="8.42578125" style="92" customWidth="1"/>
    <col min="11059" max="11059" width="3.140625" style="92" customWidth="1"/>
    <col min="11060" max="11060" width="5.140625" style="92" customWidth="1"/>
    <col min="11061" max="11061" width="7.42578125" style="92" customWidth="1"/>
    <col min="11062" max="11062" width="4.5703125" style="92" customWidth="1"/>
    <col min="11063" max="11264" width="11.5703125" style="92"/>
    <col min="11265" max="11265" width="1.85546875" style="92" customWidth="1"/>
    <col min="11266" max="11266" width="9.42578125" style="92" customWidth="1"/>
    <col min="11267" max="11267" width="8.42578125" style="92" customWidth="1"/>
    <col min="11268" max="11268" width="9" style="92" customWidth="1"/>
    <col min="11269" max="11269" width="4.5703125" style="92" customWidth="1"/>
    <col min="11270" max="11270" width="18.85546875" style="92" customWidth="1"/>
    <col min="11271" max="11271" width="6.85546875" style="92" customWidth="1"/>
    <col min="11272" max="11272" width="8.140625" style="92" customWidth="1"/>
    <col min="11273" max="11276" width="4.5703125" style="92" customWidth="1"/>
    <col min="11277" max="11277" width="7.5703125" style="92" customWidth="1"/>
    <col min="11278" max="11279" width="8.5703125" style="92" customWidth="1"/>
    <col min="11280" max="11280" width="8.140625" style="92" customWidth="1"/>
    <col min="11281" max="11282" width="4.5703125" style="92" customWidth="1"/>
    <col min="11283" max="11283" width="7.140625" style="92" customWidth="1"/>
    <col min="11284" max="11284" width="7.85546875" style="92" customWidth="1"/>
    <col min="11285" max="11285" width="4.5703125" style="92" customWidth="1"/>
    <col min="11286" max="11286" width="8.140625" style="92" customWidth="1"/>
    <col min="11287" max="11287" width="9.42578125" style="92" customWidth="1"/>
    <col min="11288" max="11288" width="7.140625" style="92" customWidth="1"/>
    <col min="11289" max="11290" width="8.5703125" style="92" customWidth="1"/>
    <col min="11291" max="11291" width="4.5703125" style="92" customWidth="1"/>
    <col min="11292" max="11292" width="7.42578125" style="92" customWidth="1"/>
    <col min="11293" max="11294" width="4.5703125" style="92" customWidth="1"/>
    <col min="11295" max="11295" width="7" style="92" customWidth="1"/>
    <col min="11296" max="11296" width="8.140625" style="92" customWidth="1"/>
    <col min="11297" max="11297" width="8" style="92" customWidth="1"/>
    <col min="11298" max="11298" width="7.140625" style="92" customWidth="1"/>
    <col min="11299" max="11299" width="6.5703125" style="92" customWidth="1"/>
    <col min="11300" max="11300" width="4.5703125" style="92" customWidth="1"/>
    <col min="11301" max="11301" width="7.85546875" style="92" customWidth="1"/>
    <col min="11302" max="11302" width="8.140625" style="92" customWidth="1"/>
    <col min="11303" max="11306" width="4.5703125" style="92" customWidth="1"/>
    <col min="11307" max="11307" width="11.5703125" style="92"/>
    <col min="11308" max="11308" width="8.42578125" style="92" customWidth="1"/>
    <col min="11309" max="11309" width="5.42578125" style="92" customWidth="1"/>
    <col min="11310" max="11311" width="5.140625" style="92" customWidth="1"/>
    <col min="11312" max="11312" width="6.42578125" style="92" customWidth="1"/>
    <col min="11313" max="11313" width="11.5703125" style="92"/>
    <col min="11314" max="11314" width="8.42578125" style="92" customWidth="1"/>
    <col min="11315" max="11315" width="3.140625" style="92" customWidth="1"/>
    <col min="11316" max="11316" width="5.140625" style="92" customWidth="1"/>
    <col min="11317" max="11317" width="7.42578125" style="92" customWidth="1"/>
    <col min="11318" max="11318" width="4.5703125" style="92" customWidth="1"/>
    <col min="11319" max="11520" width="11.5703125" style="92"/>
    <col min="11521" max="11521" width="1.85546875" style="92" customWidth="1"/>
    <col min="11522" max="11522" width="9.42578125" style="92" customWidth="1"/>
    <col min="11523" max="11523" width="8.42578125" style="92" customWidth="1"/>
    <col min="11524" max="11524" width="9" style="92" customWidth="1"/>
    <col min="11525" max="11525" width="4.5703125" style="92" customWidth="1"/>
    <col min="11526" max="11526" width="18.85546875" style="92" customWidth="1"/>
    <col min="11527" max="11527" width="6.85546875" style="92" customWidth="1"/>
    <col min="11528" max="11528" width="8.140625" style="92" customWidth="1"/>
    <col min="11529" max="11532" width="4.5703125" style="92" customWidth="1"/>
    <col min="11533" max="11533" width="7.5703125" style="92" customWidth="1"/>
    <col min="11534" max="11535" width="8.5703125" style="92" customWidth="1"/>
    <col min="11536" max="11536" width="8.140625" style="92" customWidth="1"/>
    <col min="11537" max="11538" width="4.5703125" style="92" customWidth="1"/>
    <col min="11539" max="11539" width="7.140625" style="92" customWidth="1"/>
    <col min="11540" max="11540" width="7.85546875" style="92" customWidth="1"/>
    <col min="11541" max="11541" width="4.5703125" style="92" customWidth="1"/>
    <col min="11542" max="11542" width="8.140625" style="92" customWidth="1"/>
    <col min="11543" max="11543" width="9.42578125" style="92" customWidth="1"/>
    <col min="11544" max="11544" width="7.140625" style="92" customWidth="1"/>
    <col min="11545" max="11546" width="8.5703125" style="92" customWidth="1"/>
    <col min="11547" max="11547" width="4.5703125" style="92" customWidth="1"/>
    <col min="11548" max="11548" width="7.42578125" style="92" customWidth="1"/>
    <col min="11549" max="11550" width="4.5703125" style="92" customWidth="1"/>
    <col min="11551" max="11551" width="7" style="92" customWidth="1"/>
    <col min="11552" max="11552" width="8.140625" style="92" customWidth="1"/>
    <col min="11553" max="11553" width="8" style="92" customWidth="1"/>
    <col min="11554" max="11554" width="7.140625" style="92" customWidth="1"/>
    <col min="11555" max="11555" width="6.5703125" style="92" customWidth="1"/>
    <col min="11556" max="11556" width="4.5703125" style="92" customWidth="1"/>
    <col min="11557" max="11557" width="7.85546875" style="92" customWidth="1"/>
    <col min="11558" max="11558" width="8.140625" style="92" customWidth="1"/>
    <col min="11559" max="11562" width="4.5703125" style="92" customWidth="1"/>
    <col min="11563" max="11563" width="11.5703125" style="92"/>
    <col min="11564" max="11564" width="8.42578125" style="92" customWidth="1"/>
    <col min="11565" max="11565" width="5.42578125" style="92" customWidth="1"/>
    <col min="11566" max="11567" width="5.140625" style="92" customWidth="1"/>
    <col min="11568" max="11568" width="6.42578125" style="92" customWidth="1"/>
    <col min="11569" max="11569" width="11.5703125" style="92"/>
    <col min="11570" max="11570" width="8.42578125" style="92" customWidth="1"/>
    <col min="11571" max="11571" width="3.140625" style="92" customWidth="1"/>
    <col min="11572" max="11572" width="5.140625" style="92" customWidth="1"/>
    <col min="11573" max="11573" width="7.42578125" style="92" customWidth="1"/>
    <col min="11574" max="11574" width="4.5703125" style="92" customWidth="1"/>
    <col min="11575" max="11776" width="11.5703125" style="92"/>
    <col min="11777" max="11777" width="1.85546875" style="92" customWidth="1"/>
    <col min="11778" max="11778" width="9.42578125" style="92" customWidth="1"/>
    <col min="11779" max="11779" width="8.42578125" style="92" customWidth="1"/>
    <col min="11780" max="11780" width="9" style="92" customWidth="1"/>
    <col min="11781" max="11781" width="4.5703125" style="92" customWidth="1"/>
    <col min="11782" max="11782" width="18.85546875" style="92" customWidth="1"/>
    <col min="11783" max="11783" width="6.85546875" style="92" customWidth="1"/>
    <col min="11784" max="11784" width="8.140625" style="92" customWidth="1"/>
    <col min="11785" max="11788" width="4.5703125" style="92" customWidth="1"/>
    <col min="11789" max="11789" width="7.5703125" style="92" customWidth="1"/>
    <col min="11790" max="11791" width="8.5703125" style="92" customWidth="1"/>
    <col min="11792" max="11792" width="8.140625" style="92" customWidth="1"/>
    <col min="11793" max="11794" width="4.5703125" style="92" customWidth="1"/>
    <col min="11795" max="11795" width="7.140625" style="92" customWidth="1"/>
    <col min="11796" max="11796" width="7.85546875" style="92" customWidth="1"/>
    <col min="11797" max="11797" width="4.5703125" style="92" customWidth="1"/>
    <col min="11798" max="11798" width="8.140625" style="92" customWidth="1"/>
    <col min="11799" max="11799" width="9.42578125" style="92" customWidth="1"/>
    <col min="11800" max="11800" width="7.140625" style="92" customWidth="1"/>
    <col min="11801" max="11802" width="8.5703125" style="92" customWidth="1"/>
    <col min="11803" max="11803" width="4.5703125" style="92" customWidth="1"/>
    <col min="11804" max="11804" width="7.42578125" style="92" customWidth="1"/>
    <col min="11805" max="11806" width="4.5703125" style="92" customWidth="1"/>
    <col min="11807" max="11807" width="7" style="92" customWidth="1"/>
    <col min="11808" max="11808" width="8.140625" style="92" customWidth="1"/>
    <col min="11809" max="11809" width="8" style="92" customWidth="1"/>
    <col min="11810" max="11810" width="7.140625" style="92" customWidth="1"/>
    <col min="11811" max="11811" width="6.5703125" style="92" customWidth="1"/>
    <col min="11812" max="11812" width="4.5703125" style="92" customWidth="1"/>
    <col min="11813" max="11813" width="7.85546875" style="92" customWidth="1"/>
    <col min="11814" max="11814" width="8.140625" style="92" customWidth="1"/>
    <col min="11815" max="11818" width="4.5703125" style="92" customWidth="1"/>
    <col min="11819" max="11819" width="11.5703125" style="92"/>
    <col min="11820" max="11820" width="8.42578125" style="92" customWidth="1"/>
    <col min="11821" max="11821" width="5.42578125" style="92" customWidth="1"/>
    <col min="11822" max="11823" width="5.140625" style="92" customWidth="1"/>
    <col min="11824" max="11824" width="6.42578125" style="92" customWidth="1"/>
    <col min="11825" max="11825" width="11.5703125" style="92"/>
    <col min="11826" max="11826" width="8.42578125" style="92" customWidth="1"/>
    <col min="11827" max="11827" width="3.140625" style="92" customWidth="1"/>
    <col min="11828" max="11828" width="5.140625" style="92" customWidth="1"/>
    <col min="11829" max="11829" width="7.42578125" style="92" customWidth="1"/>
    <col min="11830" max="11830" width="4.5703125" style="92" customWidth="1"/>
    <col min="11831" max="12032" width="11.5703125" style="92"/>
    <col min="12033" max="12033" width="1.85546875" style="92" customWidth="1"/>
    <col min="12034" max="12034" width="9.42578125" style="92" customWidth="1"/>
    <col min="12035" max="12035" width="8.42578125" style="92" customWidth="1"/>
    <col min="12036" max="12036" width="9" style="92" customWidth="1"/>
    <col min="12037" max="12037" width="4.5703125" style="92" customWidth="1"/>
    <col min="12038" max="12038" width="18.85546875" style="92" customWidth="1"/>
    <col min="12039" max="12039" width="6.85546875" style="92" customWidth="1"/>
    <col min="12040" max="12040" width="8.140625" style="92" customWidth="1"/>
    <col min="12041" max="12044" width="4.5703125" style="92" customWidth="1"/>
    <col min="12045" max="12045" width="7.5703125" style="92" customWidth="1"/>
    <col min="12046" max="12047" width="8.5703125" style="92" customWidth="1"/>
    <col min="12048" max="12048" width="8.140625" style="92" customWidth="1"/>
    <col min="12049" max="12050" width="4.5703125" style="92" customWidth="1"/>
    <col min="12051" max="12051" width="7.140625" style="92" customWidth="1"/>
    <col min="12052" max="12052" width="7.85546875" style="92" customWidth="1"/>
    <col min="12053" max="12053" width="4.5703125" style="92" customWidth="1"/>
    <col min="12054" max="12054" width="8.140625" style="92" customWidth="1"/>
    <col min="12055" max="12055" width="9.42578125" style="92" customWidth="1"/>
    <col min="12056" max="12056" width="7.140625" style="92" customWidth="1"/>
    <col min="12057" max="12058" width="8.5703125" style="92" customWidth="1"/>
    <col min="12059" max="12059" width="4.5703125" style="92" customWidth="1"/>
    <col min="12060" max="12060" width="7.42578125" style="92" customWidth="1"/>
    <col min="12061" max="12062" width="4.5703125" style="92" customWidth="1"/>
    <col min="12063" max="12063" width="7" style="92" customWidth="1"/>
    <col min="12064" max="12064" width="8.140625" style="92" customWidth="1"/>
    <col min="12065" max="12065" width="8" style="92" customWidth="1"/>
    <col min="12066" max="12066" width="7.140625" style="92" customWidth="1"/>
    <col min="12067" max="12067" width="6.5703125" style="92" customWidth="1"/>
    <col min="12068" max="12068" width="4.5703125" style="92" customWidth="1"/>
    <col min="12069" max="12069" width="7.85546875" style="92" customWidth="1"/>
    <col min="12070" max="12070" width="8.140625" style="92" customWidth="1"/>
    <col min="12071" max="12074" width="4.5703125" style="92" customWidth="1"/>
    <col min="12075" max="12075" width="11.5703125" style="92"/>
    <col min="12076" max="12076" width="8.42578125" style="92" customWidth="1"/>
    <col min="12077" max="12077" width="5.42578125" style="92" customWidth="1"/>
    <col min="12078" max="12079" width="5.140625" style="92" customWidth="1"/>
    <col min="12080" max="12080" width="6.42578125" style="92" customWidth="1"/>
    <col min="12081" max="12081" width="11.5703125" style="92"/>
    <col min="12082" max="12082" width="8.42578125" style="92" customWidth="1"/>
    <col min="12083" max="12083" width="3.140625" style="92" customWidth="1"/>
    <col min="12084" max="12084" width="5.140625" style="92" customWidth="1"/>
    <col min="12085" max="12085" width="7.42578125" style="92" customWidth="1"/>
    <col min="12086" max="12086" width="4.5703125" style="92" customWidth="1"/>
    <col min="12087" max="12288" width="11.5703125" style="92"/>
    <col min="12289" max="12289" width="1.85546875" style="92" customWidth="1"/>
    <col min="12290" max="12290" width="9.42578125" style="92" customWidth="1"/>
    <col min="12291" max="12291" width="8.42578125" style="92" customWidth="1"/>
    <col min="12292" max="12292" width="9" style="92" customWidth="1"/>
    <col min="12293" max="12293" width="4.5703125" style="92" customWidth="1"/>
    <col min="12294" max="12294" width="18.85546875" style="92" customWidth="1"/>
    <col min="12295" max="12295" width="6.85546875" style="92" customWidth="1"/>
    <col min="12296" max="12296" width="8.140625" style="92" customWidth="1"/>
    <col min="12297" max="12300" width="4.5703125" style="92" customWidth="1"/>
    <col min="12301" max="12301" width="7.5703125" style="92" customWidth="1"/>
    <col min="12302" max="12303" width="8.5703125" style="92" customWidth="1"/>
    <col min="12304" max="12304" width="8.140625" style="92" customWidth="1"/>
    <col min="12305" max="12306" width="4.5703125" style="92" customWidth="1"/>
    <col min="12307" max="12307" width="7.140625" style="92" customWidth="1"/>
    <col min="12308" max="12308" width="7.85546875" style="92" customWidth="1"/>
    <col min="12309" max="12309" width="4.5703125" style="92" customWidth="1"/>
    <col min="12310" max="12310" width="8.140625" style="92" customWidth="1"/>
    <col min="12311" max="12311" width="9.42578125" style="92" customWidth="1"/>
    <col min="12312" max="12312" width="7.140625" style="92" customWidth="1"/>
    <col min="12313" max="12314" width="8.5703125" style="92" customWidth="1"/>
    <col min="12315" max="12315" width="4.5703125" style="92" customWidth="1"/>
    <col min="12316" max="12316" width="7.42578125" style="92" customWidth="1"/>
    <col min="12317" max="12318" width="4.5703125" style="92" customWidth="1"/>
    <col min="12319" max="12319" width="7" style="92" customWidth="1"/>
    <col min="12320" max="12320" width="8.140625" style="92" customWidth="1"/>
    <col min="12321" max="12321" width="8" style="92" customWidth="1"/>
    <col min="12322" max="12322" width="7.140625" style="92" customWidth="1"/>
    <col min="12323" max="12323" width="6.5703125" style="92" customWidth="1"/>
    <col min="12324" max="12324" width="4.5703125" style="92" customWidth="1"/>
    <col min="12325" max="12325" width="7.85546875" style="92" customWidth="1"/>
    <col min="12326" max="12326" width="8.140625" style="92" customWidth="1"/>
    <col min="12327" max="12330" width="4.5703125" style="92" customWidth="1"/>
    <col min="12331" max="12331" width="11.5703125" style="92"/>
    <col min="12332" max="12332" width="8.42578125" style="92" customWidth="1"/>
    <col min="12333" max="12333" width="5.42578125" style="92" customWidth="1"/>
    <col min="12334" max="12335" width="5.140625" style="92" customWidth="1"/>
    <col min="12336" max="12336" width="6.42578125" style="92" customWidth="1"/>
    <col min="12337" max="12337" width="11.5703125" style="92"/>
    <col min="12338" max="12338" width="8.42578125" style="92" customWidth="1"/>
    <col min="12339" max="12339" width="3.140625" style="92" customWidth="1"/>
    <col min="12340" max="12340" width="5.140625" style="92" customWidth="1"/>
    <col min="12341" max="12341" width="7.42578125" style="92" customWidth="1"/>
    <col min="12342" max="12342" width="4.5703125" style="92" customWidth="1"/>
    <col min="12343" max="12544" width="11.5703125" style="92"/>
    <col min="12545" max="12545" width="1.85546875" style="92" customWidth="1"/>
    <col min="12546" max="12546" width="9.42578125" style="92" customWidth="1"/>
    <col min="12547" max="12547" width="8.42578125" style="92" customWidth="1"/>
    <col min="12548" max="12548" width="9" style="92" customWidth="1"/>
    <col min="12549" max="12549" width="4.5703125" style="92" customWidth="1"/>
    <col min="12550" max="12550" width="18.85546875" style="92" customWidth="1"/>
    <col min="12551" max="12551" width="6.85546875" style="92" customWidth="1"/>
    <col min="12552" max="12552" width="8.140625" style="92" customWidth="1"/>
    <col min="12553" max="12556" width="4.5703125" style="92" customWidth="1"/>
    <col min="12557" max="12557" width="7.5703125" style="92" customWidth="1"/>
    <col min="12558" max="12559" width="8.5703125" style="92" customWidth="1"/>
    <col min="12560" max="12560" width="8.140625" style="92" customWidth="1"/>
    <col min="12561" max="12562" width="4.5703125" style="92" customWidth="1"/>
    <col min="12563" max="12563" width="7.140625" style="92" customWidth="1"/>
    <col min="12564" max="12564" width="7.85546875" style="92" customWidth="1"/>
    <col min="12565" max="12565" width="4.5703125" style="92" customWidth="1"/>
    <col min="12566" max="12566" width="8.140625" style="92" customWidth="1"/>
    <col min="12567" max="12567" width="9.42578125" style="92" customWidth="1"/>
    <col min="12568" max="12568" width="7.140625" style="92" customWidth="1"/>
    <col min="12569" max="12570" width="8.5703125" style="92" customWidth="1"/>
    <col min="12571" max="12571" width="4.5703125" style="92" customWidth="1"/>
    <col min="12572" max="12572" width="7.42578125" style="92" customWidth="1"/>
    <col min="12573" max="12574" width="4.5703125" style="92" customWidth="1"/>
    <col min="12575" max="12575" width="7" style="92" customWidth="1"/>
    <col min="12576" max="12576" width="8.140625" style="92" customWidth="1"/>
    <col min="12577" max="12577" width="8" style="92" customWidth="1"/>
    <col min="12578" max="12578" width="7.140625" style="92" customWidth="1"/>
    <col min="12579" max="12579" width="6.5703125" style="92" customWidth="1"/>
    <col min="12580" max="12580" width="4.5703125" style="92" customWidth="1"/>
    <col min="12581" max="12581" width="7.85546875" style="92" customWidth="1"/>
    <col min="12582" max="12582" width="8.140625" style="92" customWidth="1"/>
    <col min="12583" max="12586" width="4.5703125" style="92" customWidth="1"/>
    <col min="12587" max="12587" width="11.5703125" style="92"/>
    <col min="12588" max="12588" width="8.42578125" style="92" customWidth="1"/>
    <col min="12589" max="12589" width="5.42578125" style="92" customWidth="1"/>
    <col min="12590" max="12591" width="5.140625" style="92" customWidth="1"/>
    <col min="12592" max="12592" width="6.42578125" style="92" customWidth="1"/>
    <col min="12593" max="12593" width="11.5703125" style="92"/>
    <col min="12594" max="12594" width="8.42578125" style="92" customWidth="1"/>
    <col min="12595" max="12595" width="3.140625" style="92" customWidth="1"/>
    <col min="12596" max="12596" width="5.140625" style="92" customWidth="1"/>
    <col min="12597" max="12597" width="7.42578125" style="92" customWidth="1"/>
    <col min="12598" max="12598" width="4.5703125" style="92" customWidth="1"/>
    <col min="12599" max="12800" width="11.5703125" style="92"/>
    <col min="12801" max="12801" width="1.85546875" style="92" customWidth="1"/>
    <col min="12802" max="12802" width="9.42578125" style="92" customWidth="1"/>
    <col min="12803" max="12803" width="8.42578125" style="92" customWidth="1"/>
    <col min="12804" max="12804" width="9" style="92" customWidth="1"/>
    <col min="12805" max="12805" width="4.5703125" style="92" customWidth="1"/>
    <col min="12806" max="12806" width="18.85546875" style="92" customWidth="1"/>
    <col min="12807" max="12807" width="6.85546875" style="92" customWidth="1"/>
    <col min="12808" max="12808" width="8.140625" style="92" customWidth="1"/>
    <col min="12809" max="12812" width="4.5703125" style="92" customWidth="1"/>
    <col min="12813" max="12813" width="7.5703125" style="92" customWidth="1"/>
    <col min="12814" max="12815" width="8.5703125" style="92" customWidth="1"/>
    <col min="12816" max="12816" width="8.140625" style="92" customWidth="1"/>
    <col min="12817" max="12818" width="4.5703125" style="92" customWidth="1"/>
    <col min="12819" max="12819" width="7.140625" style="92" customWidth="1"/>
    <col min="12820" max="12820" width="7.85546875" style="92" customWidth="1"/>
    <col min="12821" max="12821" width="4.5703125" style="92" customWidth="1"/>
    <col min="12822" max="12822" width="8.140625" style="92" customWidth="1"/>
    <col min="12823" max="12823" width="9.42578125" style="92" customWidth="1"/>
    <col min="12824" max="12824" width="7.140625" style="92" customWidth="1"/>
    <col min="12825" max="12826" width="8.5703125" style="92" customWidth="1"/>
    <col min="12827" max="12827" width="4.5703125" style="92" customWidth="1"/>
    <col min="12828" max="12828" width="7.42578125" style="92" customWidth="1"/>
    <col min="12829" max="12830" width="4.5703125" style="92" customWidth="1"/>
    <col min="12831" max="12831" width="7" style="92" customWidth="1"/>
    <col min="12832" max="12832" width="8.140625" style="92" customWidth="1"/>
    <col min="12833" max="12833" width="8" style="92" customWidth="1"/>
    <col min="12834" max="12834" width="7.140625" style="92" customWidth="1"/>
    <col min="12835" max="12835" width="6.5703125" style="92" customWidth="1"/>
    <col min="12836" max="12836" width="4.5703125" style="92" customWidth="1"/>
    <col min="12837" max="12837" width="7.85546875" style="92" customWidth="1"/>
    <col min="12838" max="12838" width="8.140625" style="92" customWidth="1"/>
    <col min="12839" max="12842" width="4.5703125" style="92" customWidth="1"/>
    <col min="12843" max="12843" width="11.5703125" style="92"/>
    <col min="12844" max="12844" width="8.42578125" style="92" customWidth="1"/>
    <col min="12845" max="12845" width="5.42578125" style="92" customWidth="1"/>
    <col min="12846" max="12847" width="5.140625" style="92" customWidth="1"/>
    <col min="12848" max="12848" width="6.42578125" style="92" customWidth="1"/>
    <col min="12849" max="12849" width="11.5703125" style="92"/>
    <col min="12850" max="12850" width="8.42578125" style="92" customWidth="1"/>
    <col min="12851" max="12851" width="3.140625" style="92" customWidth="1"/>
    <col min="12852" max="12852" width="5.140625" style="92" customWidth="1"/>
    <col min="12853" max="12853" width="7.42578125" style="92" customWidth="1"/>
    <col min="12854" max="12854" width="4.5703125" style="92" customWidth="1"/>
    <col min="12855" max="13056" width="11.5703125" style="92"/>
    <col min="13057" max="13057" width="1.85546875" style="92" customWidth="1"/>
    <col min="13058" max="13058" width="9.42578125" style="92" customWidth="1"/>
    <col min="13059" max="13059" width="8.42578125" style="92" customWidth="1"/>
    <col min="13060" max="13060" width="9" style="92" customWidth="1"/>
    <col min="13061" max="13061" width="4.5703125" style="92" customWidth="1"/>
    <col min="13062" max="13062" width="18.85546875" style="92" customWidth="1"/>
    <col min="13063" max="13063" width="6.85546875" style="92" customWidth="1"/>
    <col min="13064" max="13064" width="8.140625" style="92" customWidth="1"/>
    <col min="13065" max="13068" width="4.5703125" style="92" customWidth="1"/>
    <col min="13069" max="13069" width="7.5703125" style="92" customWidth="1"/>
    <col min="13070" max="13071" width="8.5703125" style="92" customWidth="1"/>
    <col min="13072" max="13072" width="8.140625" style="92" customWidth="1"/>
    <col min="13073" max="13074" width="4.5703125" style="92" customWidth="1"/>
    <col min="13075" max="13075" width="7.140625" style="92" customWidth="1"/>
    <col min="13076" max="13076" width="7.85546875" style="92" customWidth="1"/>
    <col min="13077" max="13077" width="4.5703125" style="92" customWidth="1"/>
    <col min="13078" max="13078" width="8.140625" style="92" customWidth="1"/>
    <col min="13079" max="13079" width="9.42578125" style="92" customWidth="1"/>
    <col min="13080" max="13080" width="7.140625" style="92" customWidth="1"/>
    <col min="13081" max="13082" width="8.5703125" style="92" customWidth="1"/>
    <col min="13083" max="13083" width="4.5703125" style="92" customWidth="1"/>
    <col min="13084" max="13084" width="7.42578125" style="92" customWidth="1"/>
    <col min="13085" max="13086" width="4.5703125" style="92" customWidth="1"/>
    <col min="13087" max="13087" width="7" style="92" customWidth="1"/>
    <col min="13088" max="13088" width="8.140625" style="92" customWidth="1"/>
    <col min="13089" max="13089" width="8" style="92" customWidth="1"/>
    <col min="13090" max="13090" width="7.140625" style="92" customWidth="1"/>
    <col min="13091" max="13091" width="6.5703125" style="92" customWidth="1"/>
    <col min="13092" max="13092" width="4.5703125" style="92" customWidth="1"/>
    <col min="13093" max="13093" width="7.85546875" style="92" customWidth="1"/>
    <col min="13094" max="13094" width="8.140625" style="92" customWidth="1"/>
    <col min="13095" max="13098" width="4.5703125" style="92" customWidth="1"/>
    <col min="13099" max="13099" width="11.5703125" style="92"/>
    <col min="13100" max="13100" width="8.42578125" style="92" customWidth="1"/>
    <col min="13101" max="13101" width="5.42578125" style="92" customWidth="1"/>
    <col min="13102" max="13103" width="5.140625" style="92" customWidth="1"/>
    <col min="13104" max="13104" width="6.42578125" style="92" customWidth="1"/>
    <col min="13105" max="13105" width="11.5703125" style="92"/>
    <col min="13106" max="13106" width="8.42578125" style="92" customWidth="1"/>
    <col min="13107" max="13107" width="3.140625" style="92" customWidth="1"/>
    <col min="13108" max="13108" width="5.140625" style="92" customWidth="1"/>
    <col min="13109" max="13109" width="7.42578125" style="92" customWidth="1"/>
    <col min="13110" max="13110" width="4.5703125" style="92" customWidth="1"/>
    <col min="13111" max="13312" width="11.5703125" style="92"/>
    <col min="13313" max="13313" width="1.85546875" style="92" customWidth="1"/>
    <col min="13314" max="13314" width="9.42578125" style="92" customWidth="1"/>
    <col min="13315" max="13315" width="8.42578125" style="92" customWidth="1"/>
    <col min="13316" max="13316" width="9" style="92" customWidth="1"/>
    <col min="13317" max="13317" width="4.5703125" style="92" customWidth="1"/>
    <col min="13318" max="13318" width="18.85546875" style="92" customWidth="1"/>
    <col min="13319" max="13319" width="6.85546875" style="92" customWidth="1"/>
    <col min="13320" max="13320" width="8.140625" style="92" customWidth="1"/>
    <col min="13321" max="13324" width="4.5703125" style="92" customWidth="1"/>
    <col min="13325" max="13325" width="7.5703125" style="92" customWidth="1"/>
    <col min="13326" max="13327" width="8.5703125" style="92" customWidth="1"/>
    <col min="13328" max="13328" width="8.140625" style="92" customWidth="1"/>
    <col min="13329" max="13330" width="4.5703125" style="92" customWidth="1"/>
    <col min="13331" max="13331" width="7.140625" style="92" customWidth="1"/>
    <col min="13332" max="13332" width="7.85546875" style="92" customWidth="1"/>
    <col min="13333" max="13333" width="4.5703125" style="92" customWidth="1"/>
    <col min="13334" max="13334" width="8.140625" style="92" customWidth="1"/>
    <col min="13335" max="13335" width="9.42578125" style="92" customWidth="1"/>
    <col min="13336" max="13336" width="7.140625" style="92" customWidth="1"/>
    <col min="13337" max="13338" width="8.5703125" style="92" customWidth="1"/>
    <col min="13339" max="13339" width="4.5703125" style="92" customWidth="1"/>
    <col min="13340" max="13340" width="7.42578125" style="92" customWidth="1"/>
    <col min="13341" max="13342" width="4.5703125" style="92" customWidth="1"/>
    <col min="13343" max="13343" width="7" style="92" customWidth="1"/>
    <col min="13344" max="13344" width="8.140625" style="92" customWidth="1"/>
    <col min="13345" max="13345" width="8" style="92" customWidth="1"/>
    <col min="13346" max="13346" width="7.140625" style="92" customWidth="1"/>
    <col min="13347" max="13347" width="6.5703125" style="92" customWidth="1"/>
    <col min="13348" max="13348" width="4.5703125" style="92" customWidth="1"/>
    <col min="13349" max="13349" width="7.85546875" style="92" customWidth="1"/>
    <col min="13350" max="13350" width="8.140625" style="92" customWidth="1"/>
    <col min="13351" max="13354" width="4.5703125" style="92" customWidth="1"/>
    <col min="13355" max="13355" width="11.5703125" style="92"/>
    <col min="13356" max="13356" width="8.42578125" style="92" customWidth="1"/>
    <col min="13357" max="13357" width="5.42578125" style="92" customWidth="1"/>
    <col min="13358" max="13359" width="5.140625" style="92" customWidth="1"/>
    <col min="13360" max="13360" width="6.42578125" style="92" customWidth="1"/>
    <col min="13361" max="13361" width="11.5703125" style="92"/>
    <col min="13362" max="13362" width="8.42578125" style="92" customWidth="1"/>
    <col min="13363" max="13363" width="3.140625" style="92" customWidth="1"/>
    <col min="13364" max="13364" width="5.140625" style="92" customWidth="1"/>
    <col min="13365" max="13365" width="7.42578125" style="92" customWidth="1"/>
    <col min="13366" max="13366" width="4.5703125" style="92" customWidth="1"/>
    <col min="13367" max="13568" width="11.5703125" style="92"/>
    <col min="13569" max="13569" width="1.85546875" style="92" customWidth="1"/>
    <col min="13570" max="13570" width="9.42578125" style="92" customWidth="1"/>
    <col min="13571" max="13571" width="8.42578125" style="92" customWidth="1"/>
    <col min="13572" max="13572" width="9" style="92" customWidth="1"/>
    <col min="13573" max="13573" width="4.5703125" style="92" customWidth="1"/>
    <col min="13574" max="13574" width="18.85546875" style="92" customWidth="1"/>
    <col min="13575" max="13575" width="6.85546875" style="92" customWidth="1"/>
    <col min="13576" max="13576" width="8.140625" style="92" customWidth="1"/>
    <col min="13577" max="13580" width="4.5703125" style="92" customWidth="1"/>
    <col min="13581" max="13581" width="7.5703125" style="92" customWidth="1"/>
    <col min="13582" max="13583" width="8.5703125" style="92" customWidth="1"/>
    <col min="13584" max="13584" width="8.140625" style="92" customWidth="1"/>
    <col min="13585" max="13586" width="4.5703125" style="92" customWidth="1"/>
    <col min="13587" max="13587" width="7.140625" style="92" customWidth="1"/>
    <col min="13588" max="13588" width="7.85546875" style="92" customWidth="1"/>
    <col min="13589" max="13589" width="4.5703125" style="92" customWidth="1"/>
    <col min="13590" max="13590" width="8.140625" style="92" customWidth="1"/>
    <col min="13591" max="13591" width="9.42578125" style="92" customWidth="1"/>
    <col min="13592" max="13592" width="7.140625" style="92" customWidth="1"/>
    <col min="13593" max="13594" width="8.5703125" style="92" customWidth="1"/>
    <col min="13595" max="13595" width="4.5703125" style="92" customWidth="1"/>
    <col min="13596" max="13596" width="7.42578125" style="92" customWidth="1"/>
    <col min="13597" max="13598" width="4.5703125" style="92" customWidth="1"/>
    <col min="13599" max="13599" width="7" style="92" customWidth="1"/>
    <col min="13600" max="13600" width="8.140625" style="92" customWidth="1"/>
    <col min="13601" max="13601" width="8" style="92" customWidth="1"/>
    <col min="13602" max="13602" width="7.140625" style="92" customWidth="1"/>
    <col min="13603" max="13603" width="6.5703125" style="92" customWidth="1"/>
    <col min="13604" max="13604" width="4.5703125" style="92" customWidth="1"/>
    <col min="13605" max="13605" width="7.85546875" style="92" customWidth="1"/>
    <col min="13606" max="13606" width="8.140625" style="92" customWidth="1"/>
    <col min="13607" max="13610" width="4.5703125" style="92" customWidth="1"/>
    <col min="13611" max="13611" width="11.5703125" style="92"/>
    <col min="13612" max="13612" width="8.42578125" style="92" customWidth="1"/>
    <col min="13613" max="13613" width="5.42578125" style="92" customWidth="1"/>
    <col min="13614" max="13615" width="5.140625" style="92" customWidth="1"/>
    <col min="13616" max="13616" width="6.42578125" style="92" customWidth="1"/>
    <col min="13617" max="13617" width="11.5703125" style="92"/>
    <col min="13618" max="13618" width="8.42578125" style="92" customWidth="1"/>
    <col min="13619" max="13619" width="3.140625" style="92" customWidth="1"/>
    <col min="13620" max="13620" width="5.140625" style="92" customWidth="1"/>
    <col min="13621" max="13621" width="7.42578125" style="92" customWidth="1"/>
    <col min="13622" max="13622" width="4.5703125" style="92" customWidth="1"/>
    <col min="13623" max="13824" width="11.5703125" style="92"/>
    <col min="13825" max="13825" width="1.85546875" style="92" customWidth="1"/>
    <col min="13826" max="13826" width="9.42578125" style="92" customWidth="1"/>
    <col min="13827" max="13827" width="8.42578125" style="92" customWidth="1"/>
    <col min="13828" max="13828" width="9" style="92" customWidth="1"/>
    <col min="13829" max="13829" width="4.5703125" style="92" customWidth="1"/>
    <col min="13830" max="13830" width="18.85546875" style="92" customWidth="1"/>
    <col min="13831" max="13831" width="6.85546875" style="92" customWidth="1"/>
    <col min="13832" max="13832" width="8.140625" style="92" customWidth="1"/>
    <col min="13833" max="13836" width="4.5703125" style="92" customWidth="1"/>
    <col min="13837" max="13837" width="7.5703125" style="92" customWidth="1"/>
    <col min="13838" max="13839" width="8.5703125" style="92" customWidth="1"/>
    <col min="13840" max="13840" width="8.140625" style="92" customWidth="1"/>
    <col min="13841" max="13842" width="4.5703125" style="92" customWidth="1"/>
    <col min="13843" max="13843" width="7.140625" style="92" customWidth="1"/>
    <col min="13844" max="13844" width="7.85546875" style="92" customWidth="1"/>
    <col min="13845" max="13845" width="4.5703125" style="92" customWidth="1"/>
    <col min="13846" max="13846" width="8.140625" style="92" customWidth="1"/>
    <col min="13847" max="13847" width="9.42578125" style="92" customWidth="1"/>
    <col min="13848" max="13848" width="7.140625" style="92" customWidth="1"/>
    <col min="13849" max="13850" width="8.5703125" style="92" customWidth="1"/>
    <col min="13851" max="13851" width="4.5703125" style="92" customWidth="1"/>
    <col min="13852" max="13852" width="7.42578125" style="92" customWidth="1"/>
    <col min="13853" max="13854" width="4.5703125" style="92" customWidth="1"/>
    <col min="13855" max="13855" width="7" style="92" customWidth="1"/>
    <col min="13856" max="13856" width="8.140625" style="92" customWidth="1"/>
    <col min="13857" max="13857" width="8" style="92" customWidth="1"/>
    <col min="13858" max="13858" width="7.140625" style="92" customWidth="1"/>
    <col min="13859" max="13859" width="6.5703125" style="92" customWidth="1"/>
    <col min="13860" max="13860" width="4.5703125" style="92" customWidth="1"/>
    <col min="13861" max="13861" width="7.85546875" style="92" customWidth="1"/>
    <col min="13862" max="13862" width="8.140625" style="92" customWidth="1"/>
    <col min="13863" max="13866" width="4.5703125" style="92" customWidth="1"/>
    <col min="13867" max="13867" width="11.5703125" style="92"/>
    <col min="13868" max="13868" width="8.42578125" style="92" customWidth="1"/>
    <col min="13869" max="13869" width="5.42578125" style="92" customWidth="1"/>
    <col min="13870" max="13871" width="5.140625" style="92" customWidth="1"/>
    <col min="13872" max="13872" width="6.42578125" style="92" customWidth="1"/>
    <col min="13873" max="13873" width="11.5703125" style="92"/>
    <col min="13874" max="13874" width="8.42578125" style="92" customWidth="1"/>
    <col min="13875" max="13875" width="3.140625" style="92" customWidth="1"/>
    <col min="13876" max="13876" width="5.140625" style="92" customWidth="1"/>
    <col min="13877" max="13877" width="7.42578125" style="92" customWidth="1"/>
    <col min="13878" max="13878" width="4.5703125" style="92" customWidth="1"/>
    <col min="13879" max="14080" width="11.5703125" style="92"/>
    <col min="14081" max="14081" width="1.85546875" style="92" customWidth="1"/>
    <col min="14082" max="14082" width="9.42578125" style="92" customWidth="1"/>
    <col min="14083" max="14083" width="8.42578125" style="92" customWidth="1"/>
    <col min="14084" max="14084" width="9" style="92" customWidth="1"/>
    <col min="14085" max="14085" width="4.5703125" style="92" customWidth="1"/>
    <col min="14086" max="14086" width="18.85546875" style="92" customWidth="1"/>
    <col min="14087" max="14087" width="6.85546875" style="92" customWidth="1"/>
    <col min="14088" max="14088" width="8.140625" style="92" customWidth="1"/>
    <col min="14089" max="14092" width="4.5703125" style="92" customWidth="1"/>
    <col min="14093" max="14093" width="7.5703125" style="92" customWidth="1"/>
    <col min="14094" max="14095" width="8.5703125" style="92" customWidth="1"/>
    <col min="14096" max="14096" width="8.140625" style="92" customWidth="1"/>
    <col min="14097" max="14098" width="4.5703125" style="92" customWidth="1"/>
    <col min="14099" max="14099" width="7.140625" style="92" customWidth="1"/>
    <col min="14100" max="14100" width="7.85546875" style="92" customWidth="1"/>
    <col min="14101" max="14101" width="4.5703125" style="92" customWidth="1"/>
    <col min="14102" max="14102" width="8.140625" style="92" customWidth="1"/>
    <col min="14103" max="14103" width="9.42578125" style="92" customWidth="1"/>
    <col min="14104" max="14104" width="7.140625" style="92" customWidth="1"/>
    <col min="14105" max="14106" width="8.5703125" style="92" customWidth="1"/>
    <col min="14107" max="14107" width="4.5703125" style="92" customWidth="1"/>
    <col min="14108" max="14108" width="7.42578125" style="92" customWidth="1"/>
    <col min="14109" max="14110" width="4.5703125" style="92" customWidth="1"/>
    <col min="14111" max="14111" width="7" style="92" customWidth="1"/>
    <col min="14112" max="14112" width="8.140625" style="92" customWidth="1"/>
    <col min="14113" max="14113" width="8" style="92" customWidth="1"/>
    <col min="14114" max="14114" width="7.140625" style="92" customWidth="1"/>
    <col min="14115" max="14115" width="6.5703125" style="92" customWidth="1"/>
    <col min="14116" max="14116" width="4.5703125" style="92" customWidth="1"/>
    <col min="14117" max="14117" width="7.85546875" style="92" customWidth="1"/>
    <col min="14118" max="14118" width="8.140625" style="92" customWidth="1"/>
    <col min="14119" max="14122" width="4.5703125" style="92" customWidth="1"/>
    <col min="14123" max="14123" width="11.5703125" style="92"/>
    <col min="14124" max="14124" width="8.42578125" style="92" customWidth="1"/>
    <col min="14125" max="14125" width="5.42578125" style="92" customWidth="1"/>
    <col min="14126" max="14127" width="5.140625" style="92" customWidth="1"/>
    <col min="14128" max="14128" width="6.42578125" style="92" customWidth="1"/>
    <col min="14129" max="14129" width="11.5703125" style="92"/>
    <col min="14130" max="14130" width="8.42578125" style="92" customWidth="1"/>
    <col min="14131" max="14131" width="3.140625" style="92" customWidth="1"/>
    <col min="14132" max="14132" width="5.140625" style="92" customWidth="1"/>
    <col min="14133" max="14133" width="7.42578125" style="92" customWidth="1"/>
    <col min="14134" max="14134" width="4.5703125" style="92" customWidth="1"/>
    <col min="14135" max="14336" width="11.5703125" style="92"/>
    <col min="14337" max="14337" width="1.85546875" style="92" customWidth="1"/>
    <col min="14338" max="14338" width="9.42578125" style="92" customWidth="1"/>
    <col min="14339" max="14339" width="8.42578125" style="92" customWidth="1"/>
    <col min="14340" max="14340" width="9" style="92" customWidth="1"/>
    <col min="14341" max="14341" width="4.5703125" style="92" customWidth="1"/>
    <col min="14342" max="14342" width="18.85546875" style="92" customWidth="1"/>
    <col min="14343" max="14343" width="6.85546875" style="92" customWidth="1"/>
    <col min="14344" max="14344" width="8.140625" style="92" customWidth="1"/>
    <col min="14345" max="14348" width="4.5703125" style="92" customWidth="1"/>
    <col min="14349" max="14349" width="7.5703125" style="92" customWidth="1"/>
    <col min="14350" max="14351" width="8.5703125" style="92" customWidth="1"/>
    <col min="14352" max="14352" width="8.140625" style="92" customWidth="1"/>
    <col min="14353" max="14354" width="4.5703125" style="92" customWidth="1"/>
    <col min="14355" max="14355" width="7.140625" style="92" customWidth="1"/>
    <col min="14356" max="14356" width="7.85546875" style="92" customWidth="1"/>
    <col min="14357" max="14357" width="4.5703125" style="92" customWidth="1"/>
    <col min="14358" max="14358" width="8.140625" style="92" customWidth="1"/>
    <col min="14359" max="14359" width="9.42578125" style="92" customWidth="1"/>
    <col min="14360" max="14360" width="7.140625" style="92" customWidth="1"/>
    <col min="14361" max="14362" width="8.5703125" style="92" customWidth="1"/>
    <col min="14363" max="14363" width="4.5703125" style="92" customWidth="1"/>
    <col min="14364" max="14364" width="7.42578125" style="92" customWidth="1"/>
    <col min="14365" max="14366" width="4.5703125" style="92" customWidth="1"/>
    <col min="14367" max="14367" width="7" style="92" customWidth="1"/>
    <col min="14368" max="14368" width="8.140625" style="92" customWidth="1"/>
    <col min="14369" max="14369" width="8" style="92" customWidth="1"/>
    <col min="14370" max="14370" width="7.140625" style="92" customWidth="1"/>
    <col min="14371" max="14371" width="6.5703125" style="92" customWidth="1"/>
    <col min="14372" max="14372" width="4.5703125" style="92" customWidth="1"/>
    <col min="14373" max="14373" width="7.85546875" style="92" customWidth="1"/>
    <col min="14374" max="14374" width="8.140625" style="92" customWidth="1"/>
    <col min="14375" max="14378" width="4.5703125" style="92" customWidth="1"/>
    <col min="14379" max="14379" width="11.5703125" style="92"/>
    <col min="14380" max="14380" width="8.42578125" style="92" customWidth="1"/>
    <col min="14381" max="14381" width="5.42578125" style="92" customWidth="1"/>
    <col min="14382" max="14383" width="5.140625" style="92" customWidth="1"/>
    <col min="14384" max="14384" width="6.42578125" style="92" customWidth="1"/>
    <col min="14385" max="14385" width="11.5703125" style="92"/>
    <col min="14386" max="14386" width="8.42578125" style="92" customWidth="1"/>
    <col min="14387" max="14387" width="3.140625" style="92" customWidth="1"/>
    <col min="14388" max="14388" width="5.140625" style="92" customWidth="1"/>
    <col min="14389" max="14389" width="7.42578125" style="92" customWidth="1"/>
    <col min="14390" max="14390" width="4.5703125" style="92" customWidth="1"/>
    <col min="14391" max="14592" width="11.5703125" style="92"/>
    <col min="14593" max="14593" width="1.85546875" style="92" customWidth="1"/>
    <col min="14594" max="14594" width="9.42578125" style="92" customWidth="1"/>
    <col min="14595" max="14595" width="8.42578125" style="92" customWidth="1"/>
    <col min="14596" max="14596" width="9" style="92" customWidth="1"/>
    <col min="14597" max="14597" width="4.5703125" style="92" customWidth="1"/>
    <col min="14598" max="14598" width="18.85546875" style="92" customWidth="1"/>
    <col min="14599" max="14599" width="6.85546875" style="92" customWidth="1"/>
    <col min="14600" max="14600" width="8.140625" style="92" customWidth="1"/>
    <col min="14601" max="14604" width="4.5703125" style="92" customWidth="1"/>
    <col min="14605" max="14605" width="7.5703125" style="92" customWidth="1"/>
    <col min="14606" max="14607" width="8.5703125" style="92" customWidth="1"/>
    <col min="14608" max="14608" width="8.140625" style="92" customWidth="1"/>
    <col min="14609" max="14610" width="4.5703125" style="92" customWidth="1"/>
    <col min="14611" max="14611" width="7.140625" style="92" customWidth="1"/>
    <col min="14612" max="14612" width="7.85546875" style="92" customWidth="1"/>
    <col min="14613" max="14613" width="4.5703125" style="92" customWidth="1"/>
    <col min="14614" max="14614" width="8.140625" style="92" customWidth="1"/>
    <col min="14615" max="14615" width="9.42578125" style="92" customWidth="1"/>
    <col min="14616" max="14616" width="7.140625" style="92" customWidth="1"/>
    <col min="14617" max="14618" width="8.5703125" style="92" customWidth="1"/>
    <col min="14619" max="14619" width="4.5703125" style="92" customWidth="1"/>
    <col min="14620" max="14620" width="7.42578125" style="92" customWidth="1"/>
    <col min="14621" max="14622" width="4.5703125" style="92" customWidth="1"/>
    <col min="14623" max="14623" width="7" style="92" customWidth="1"/>
    <col min="14624" max="14624" width="8.140625" style="92" customWidth="1"/>
    <col min="14625" max="14625" width="8" style="92" customWidth="1"/>
    <col min="14626" max="14626" width="7.140625" style="92" customWidth="1"/>
    <col min="14627" max="14627" width="6.5703125" style="92" customWidth="1"/>
    <col min="14628" max="14628" width="4.5703125" style="92" customWidth="1"/>
    <col min="14629" max="14629" width="7.85546875" style="92" customWidth="1"/>
    <col min="14630" max="14630" width="8.140625" style="92" customWidth="1"/>
    <col min="14631" max="14634" width="4.5703125" style="92" customWidth="1"/>
    <col min="14635" max="14635" width="11.5703125" style="92"/>
    <col min="14636" max="14636" width="8.42578125" style="92" customWidth="1"/>
    <col min="14637" max="14637" width="5.42578125" style="92" customWidth="1"/>
    <col min="14638" max="14639" width="5.140625" style="92" customWidth="1"/>
    <col min="14640" max="14640" width="6.42578125" style="92" customWidth="1"/>
    <col min="14641" max="14641" width="11.5703125" style="92"/>
    <col min="14642" max="14642" width="8.42578125" style="92" customWidth="1"/>
    <col min="14643" max="14643" width="3.140625" style="92" customWidth="1"/>
    <col min="14644" max="14644" width="5.140625" style="92" customWidth="1"/>
    <col min="14645" max="14645" width="7.42578125" style="92" customWidth="1"/>
    <col min="14646" max="14646" width="4.5703125" style="92" customWidth="1"/>
    <col min="14647" max="14848" width="11.5703125" style="92"/>
    <col min="14849" max="14849" width="1.85546875" style="92" customWidth="1"/>
    <col min="14850" max="14850" width="9.42578125" style="92" customWidth="1"/>
    <col min="14851" max="14851" width="8.42578125" style="92" customWidth="1"/>
    <col min="14852" max="14852" width="9" style="92" customWidth="1"/>
    <col min="14853" max="14853" width="4.5703125" style="92" customWidth="1"/>
    <col min="14854" max="14854" width="18.85546875" style="92" customWidth="1"/>
    <col min="14855" max="14855" width="6.85546875" style="92" customWidth="1"/>
    <col min="14856" max="14856" width="8.140625" style="92" customWidth="1"/>
    <col min="14857" max="14860" width="4.5703125" style="92" customWidth="1"/>
    <col min="14861" max="14861" width="7.5703125" style="92" customWidth="1"/>
    <col min="14862" max="14863" width="8.5703125" style="92" customWidth="1"/>
    <col min="14864" max="14864" width="8.140625" style="92" customWidth="1"/>
    <col min="14865" max="14866" width="4.5703125" style="92" customWidth="1"/>
    <col min="14867" max="14867" width="7.140625" style="92" customWidth="1"/>
    <col min="14868" max="14868" width="7.85546875" style="92" customWidth="1"/>
    <col min="14869" max="14869" width="4.5703125" style="92" customWidth="1"/>
    <col min="14870" max="14870" width="8.140625" style="92" customWidth="1"/>
    <col min="14871" max="14871" width="9.42578125" style="92" customWidth="1"/>
    <col min="14872" max="14872" width="7.140625" style="92" customWidth="1"/>
    <col min="14873" max="14874" width="8.5703125" style="92" customWidth="1"/>
    <col min="14875" max="14875" width="4.5703125" style="92" customWidth="1"/>
    <col min="14876" max="14876" width="7.42578125" style="92" customWidth="1"/>
    <col min="14877" max="14878" width="4.5703125" style="92" customWidth="1"/>
    <col min="14879" max="14879" width="7" style="92" customWidth="1"/>
    <col min="14880" max="14880" width="8.140625" style="92" customWidth="1"/>
    <col min="14881" max="14881" width="8" style="92" customWidth="1"/>
    <col min="14882" max="14882" width="7.140625" style="92" customWidth="1"/>
    <col min="14883" max="14883" width="6.5703125" style="92" customWidth="1"/>
    <col min="14884" max="14884" width="4.5703125" style="92" customWidth="1"/>
    <col min="14885" max="14885" width="7.85546875" style="92" customWidth="1"/>
    <col min="14886" max="14886" width="8.140625" style="92" customWidth="1"/>
    <col min="14887" max="14890" width="4.5703125" style="92" customWidth="1"/>
    <col min="14891" max="14891" width="11.5703125" style="92"/>
    <col min="14892" max="14892" width="8.42578125" style="92" customWidth="1"/>
    <col min="14893" max="14893" width="5.42578125" style="92" customWidth="1"/>
    <col min="14894" max="14895" width="5.140625" style="92" customWidth="1"/>
    <col min="14896" max="14896" width="6.42578125" style="92" customWidth="1"/>
    <col min="14897" max="14897" width="11.5703125" style="92"/>
    <col min="14898" max="14898" width="8.42578125" style="92" customWidth="1"/>
    <col min="14899" max="14899" width="3.140625" style="92" customWidth="1"/>
    <col min="14900" max="14900" width="5.140625" style="92" customWidth="1"/>
    <col min="14901" max="14901" width="7.42578125" style="92" customWidth="1"/>
    <col min="14902" max="14902" width="4.5703125" style="92" customWidth="1"/>
    <col min="14903" max="15104" width="11.5703125" style="92"/>
    <col min="15105" max="15105" width="1.85546875" style="92" customWidth="1"/>
    <col min="15106" max="15106" width="9.42578125" style="92" customWidth="1"/>
    <col min="15107" max="15107" width="8.42578125" style="92" customWidth="1"/>
    <col min="15108" max="15108" width="9" style="92" customWidth="1"/>
    <col min="15109" max="15109" width="4.5703125" style="92" customWidth="1"/>
    <col min="15110" max="15110" width="18.85546875" style="92" customWidth="1"/>
    <col min="15111" max="15111" width="6.85546875" style="92" customWidth="1"/>
    <col min="15112" max="15112" width="8.140625" style="92" customWidth="1"/>
    <col min="15113" max="15116" width="4.5703125" style="92" customWidth="1"/>
    <col min="15117" max="15117" width="7.5703125" style="92" customWidth="1"/>
    <col min="15118" max="15119" width="8.5703125" style="92" customWidth="1"/>
    <col min="15120" max="15120" width="8.140625" style="92" customWidth="1"/>
    <col min="15121" max="15122" width="4.5703125" style="92" customWidth="1"/>
    <col min="15123" max="15123" width="7.140625" style="92" customWidth="1"/>
    <col min="15124" max="15124" width="7.85546875" style="92" customWidth="1"/>
    <col min="15125" max="15125" width="4.5703125" style="92" customWidth="1"/>
    <col min="15126" max="15126" width="8.140625" style="92" customWidth="1"/>
    <col min="15127" max="15127" width="9.42578125" style="92" customWidth="1"/>
    <col min="15128" max="15128" width="7.140625" style="92" customWidth="1"/>
    <col min="15129" max="15130" width="8.5703125" style="92" customWidth="1"/>
    <col min="15131" max="15131" width="4.5703125" style="92" customWidth="1"/>
    <col min="15132" max="15132" width="7.42578125" style="92" customWidth="1"/>
    <col min="15133" max="15134" width="4.5703125" style="92" customWidth="1"/>
    <col min="15135" max="15135" width="7" style="92" customWidth="1"/>
    <col min="15136" max="15136" width="8.140625" style="92" customWidth="1"/>
    <col min="15137" max="15137" width="8" style="92" customWidth="1"/>
    <col min="15138" max="15138" width="7.140625" style="92" customWidth="1"/>
    <col min="15139" max="15139" width="6.5703125" style="92" customWidth="1"/>
    <col min="15140" max="15140" width="4.5703125" style="92" customWidth="1"/>
    <col min="15141" max="15141" width="7.85546875" style="92" customWidth="1"/>
    <col min="15142" max="15142" width="8.140625" style="92" customWidth="1"/>
    <col min="15143" max="15146" width="4.5703125" style="92" customWidth="1"/>
    <col min="15147" max="15147" width="11.5703125" style="92"/>
    <col min="15148" max="15148" width="8.42578125" style="92" customWidth="1"/>
    <col min="15149" max="15149" width="5.42578125" style="92" customWidth="1"/>
    <col min="15150" max="15151" width="5.140625" style="92" customWidth="1"/>
    <col min="15152" max="15152" width="6.42578125" style="92" customWidth="1"/>
    <col min="15153" max="15153" width="11.5703125" style="92"/>
    <col min="15154" max="15154" width="8.42578125" style="92" customWidth="1"/>
    <col min="15155" max="15155" width="3.140625" style="92" customWidth="1"/>
    <col min="15156" max="15156" width="5.140625" style="92" customWidth="1"/>
    <col min="15157" max="15157" width="7.42578125" style="92" customWidth="1"/>
    <col min="15158" max="15158" width="4.5703125" style="92" customWidth="1"/>
    <col min="15159" max="15360" width="11.5703125" style="92"/>
    <col min="15361" max="15361" width="1.85546875" style="92" customWidth="1"/>
    <col min="15362" max="15362" width="9.42578125" style="92" customWidth="1"/>
    <col min="15363" max="15363" width="8.42578125" style="92" customWidth="1"/>
    <col min="15364" max="15364" width="9" style="92" customWidth="1"/>
    <col min="15365" max="15365" width="4.5703125" style="92" customWidth="1"/>
    <col min="15366" max="15366" width="18.85546875" style="92" customWidth="1"/>
    <col min="15367" max="15367" width="6.85546875" style="92" customWidth="1"/>
    <col min="15368" max="15368" width="8.140625" style="92" customWidth="1"/>
    <col min="15369" max="15372" width="4.5703125" style="92" customWidth="1"/>
    <col min="15373" max="15373" width="7.5703125" style="92" customWidth="1"/>
    <col min="15374" max="15375" width="8.5703125" style="92" customWidth="1"/>
    <col min="15376" max="15376" width="8.140625" style="92" customWidth="1"/>
    <col min="15377" max="15378" width="4.5703125" style="92" customWidth="1"/>
    <col min="15379" max="15379" width="7.140625" style="92" customWidth="1"/>
    <col min="15380" max="15380" width="7.85546875" style="92" customWidth="1"/>
    <col min="15381" max="15381" width="4.5703125" style="92" customWidth="1"/>
    <col min="15382" max="15382" width="8.140625" style="92" customWidth="1"/>
    <col min="15383" max="15383" width="9.42578125" style="92" customWidth="1"/>
    <col min="15384" max="15384" width="7.140625" style="92" customWidth="1"/>
    <col min="15385" max="15386" width="8.5703125" style="92" customWidth="1"/>
    <col min="15387" max="15387" width="4.5703125" style="92" customWidth="1"/>
    <col min="15388" max="15388" width="7.42578125" style="92" customWidth="1"/>
    <col min="15389" max="15390" width="4.5703125" style="92" customWidth="1"/>
    <col min="15391" max="15391" width="7" style="92" customWidth="1"/>
    <col min="15392" max="15392" width="8.140625" style="92" customWidth="1"/>
    <col min="15393" max="15393" width="8" style="92" customWidth="1"/>
    <col min="15394" max="15394" width="7.140625" style="92" customWidth="1"/>
    <col min="15395" max="15395" width="6.5703125" style="92" customWidth="1"/>
    <col min="15396" max="15396" width="4.5703125" style="92" customWidth="1"/>
    <col min="15397" max="15397" width="7.85546875" style="92" customWidth="1"/>
    <col min="15398" max="15398" width="8.140625" style="92" customWidth="1"/>
    <col min="15399" max="15402" width="4.5703125" style="92" customWidth="1"/>
    <col min="15403" max="15403" width="11.5703125" style="92"/>
    <col min="15404" max="15404" width="8.42578125" style="92" customWidth="1"/>
    <col min="15405" max="15405" width="5.42578125" style="92" customWidth="1"/>
    <col min="15406" max="15407" width="5.140625" style="92" customWidth="1"/>
    <col min="15408" max="15408" width="6.42578125" style="92" customWidth="1"/>
    <col min="15409" max="15409" width="11.5703125" style="92"/>
    <col min="15410" max="15410" width="8.42578125" style="92" customWidth="1"/>
    <col min="15411" max="15411" width="3.140625" style="92" customWidth="1"/>
    <col min="15412" max="15412" width="5.140625" style="92" customWidth="1"/>
    <col min="15413" max="15413" width="7.42578125" style="92" customWidth="1"/>
    <col min="15414" max="15414" width="4.5703125" style="92" customWidth="1"/>
    <col min="15415" max="15616" width="11.5703125" style="92"/>
    <col min="15617" max="15617" width="1.85546875" style="92" customWidth="1"/>
    <col min="15618" max="15618" width="9.42578125" style="92" customWidth="1"/>
    <col min="15619" max="15619" width="8.42578125" style="92" customWidth="1"/>
    <col min="15620" max="15620" width="9" style="92" customWidth="1"/>
    <col min="15621" max="15621" width="4.5703125" style="92" customWidth="1"/>
    <col min="15622" max="15622" width="18.85546875" style="92" customWidth="1"/>
    <col min="15623" max="15623" width="6.85546875" style="92" customWidth="1"/>
    <col min="15624" max="15624" width="8.140625" style="92" customWidth="1"/>
    <col min="15625" max="15628" width="4.5703125" style="92" customWidth="1"/>
    <col min="15629" max="15629" width="7.5703125" style="92" customWidth="1"/>
    <col min="15630" max="15631" width="8.5703125" style="92" customWidth="1"/>
    <col min="15632" max="15632" width="8.140625" style="92" customWidth="1"/>
    <col min="15633" max="15634" width="4.5703125" style="92" customWidth="1"/>
    <col min="15635" max="15635" width="7.140625" style="92" customWidth="1"/>
    <col min="15636" max="15636" width="7.85546875" style="92" customWidth="1"/>
    <col min="15637" max="15637" width="4.5703125" style="92" customWidth="1"/>
    <col min="15638" max="15638" width="8.140625" style="92" customWidth="1"/>
    <col min="15639" max="15639" width="9.42578125" style="92" customWidth="1"/>
    <col min="15640" max="15640" width="7.140625" style="92" customWidth="1"/>
    <col min="15641" max="15642" width="8.5703125" style="92" customWidth="1"/>
    <col min="15643" max="15643" width="4.5703125" style="92" customWidth="1"/>
    <col min="15644" max="15644" width="7.42578125" style="92" customWidth="1"/>
    <col min="15645" max="15646" width="4.5703125" style="92" customWidth="1"/>
    <col min="15647" max="15647" width="7" style="92" customWidth="1"/>
    <col min="15648" max="15648" width="8.140625" style="92" customWidth="1"/>
    <col min="15649" max="15649" width="8" style="92" customWidth="1"/>
    <col min="15650" max="15650" width="7.140625" style="92" customWidth="1"/>
    <col min="15651" max="15651" width="6.5703125" style="92" customWidth="1"/>
    <col min="15652" max="15652" width="4.5703125" style="92" customWidth="1"/>
    <col min="15653" max="15653" width="7.85546875" style="92" customWidth="1"/>
    <col min="15654" max="15654" width="8.140625" style="92" customWidth="1"/>
    <col min="15655" max="15658" width="4.5703125" style="92" customWidth="1"/>
    <col min="15659" max="15659" width="11.5703125" style="92"/>
    <col min="15660" max="15660" width="8.42578125" style="92" customWidth="1"/>
    <col min="15661" max="15661" width="5.42578125" style="92" customWidth="1"/>
    <col min="15662" max="15663" width="5.140625" style="92" customWidth="1"/>
    <col min="15664" max="15664" width="6.42578125" style="92" customWidth="1"/>
    <col min="15665" max="15665" width="11.5703125" style="92"/>
    <col min="15666" max="15666" width="8.42578125" style="92" customWidth="1"/>
    <col min="15667" max="15667" width="3.140625" style="92" customWidth="1"/>
    <col min="15668" max="15668" width="5.140625" style="92" customWidth="1"/>
    <col min="15669" max="15669" width="7.42578125" style="92" customWidth="1"/>
    <col min="15670" max="15670" width="4.5703125" style="92" customWidth="1"/>
    <col min="15671" max="15872" width="11.5703125" style="92"/>
    <col min="15873" max="15873" width="1.85546875" style="92" customWidth="1"/>
    <col min="15874" max="15874" width="9.42578125" style="92" customWidth="1"/>
    <col min="15875" max="15875" width="8.42578125" style="92" customWidth="1"/>
    <col min="15876" max="15876" width="9" style="92" customWidth="1"/>
    <col min="15877" max="15877" width="4.5703125" style="92" customWidth="1"/>
    <col min="15878" max="15878" width="18.85546875" style="92" customWidth="1"/>
    <col min="15879" max="15879" width="6.85546875" style="92" customWidth="1"/>
    <col min="15880" max="15880" width="8.140625" style="92" customWidth="1"/>
    <col min="15881" max="15884" width="4.5703125" style="92" customWidth="1"/>
    <col min="15885" max="15885" width="7.5703125" style="92" customWidth="1"/>
    <col min="15886" max="15887" width="8.5703125" style="92" customWidth="1"/>
    <col min="15888" max="15888" width="8.140625" style="92" customWidth="1"/>
    <col min="15889" max="15890" width="4.5703125" style="92" customWidth="1"/>
    <col min="15891" max="15891" width="7.140625" style="92" customWidth="1"/>
    <col min="15892" max="15892" width="7.85546875" style="92" customWidth="1"/>
    <col min="15893" max="15893" width="4.5703125" style="92" customWidth="1"/>
    <col min="15894" max="15894" width="8.140625" style="92" customWidth="1"/>
    <col min="15895" max="15895" width="9.42578125" style="92" customWidth="1"/>
    <col min="15896" max="15896" width="7.140625" style="92" customWidth="1"/>
    <col min="15897" max="15898" width="8.5703125" style="92" customWidth="1"/>
    <col min="15899" max="15899" width="4.5703125" style="92" customWidth="1"/>
    <col min="15900" max="15900" width="7.42578125" style="92" customWidth="1"/>
    <col min="15901" max="15902" width="4.5703125" style="92" customWidth="1"/>
    <col min="15903" max="15903" width="7" style="92" customWidth="1"/>
    <col min="15904" max="15904" width="8.140625" style="92" customWidth="1"/>
    <col min="15905" max="15905" width="8" style="92" customWidth="1"/>
    <col min="15906" max="15906" width="7.140625" style="92" customWidth="1"/>
    <col min="15907" max="15907" width="6.5703125" style="92" customWidth="1"/>
    <col min="15908" max="15908" width="4.5703125" style="92" customWidth="1"/>
    <col min="15909" max="15909" width="7.85546875" style="92" customWidth="1"/>
    <col min="15910" max="15910" width="8.140625" style="92" customWidth="1"/>
    <col min="15911" max="15914" width="4.5703125" style="92" customWidth="1"/>
    <col min="15915" max="15915" width="11.5703125" style="92"/>
    <col min="15916" max="15916" width="8.42578125" style="92" customWidth="1"/>
    <col min="15917" max="15917" width="5.42578125" style="92" customWidth="1"/>
    <col min="15918" max="15919" width="5.140625" style="92" customWidth="1"/>
    <col min="15920" max="15920" width="6.42578125" style="92" customWidth="1"/>
    <col min="15921" max="15921" width="11.5703125" style="92"/>
    <col min="15922" max="15922" width="8.42578125" style="92" customWidth="1"/>
    <col min="15923" max="15923" width="3.140625" style="92" customWidth="1"/>
    <col min="15924" max="15924" width="5.140625" style="92" customWidth="1"/>
    <col min="15925" max="15925" width="7.42578125" style="92" customWidth="1"/>
    <col min="15926" max="15926" width="4.5703125" style="92" customWidth="1"/>
    <col min="15927" max="16128" width="11.5703125" style="92"/>
    <col min="16129" max="16129" width="1.85546875" style="92" customWidth="1"/>
    <col min="16130" max="16130" width="9.42578125" style="92" customWidth="1"/>
    <col min="16131" max="16131" width="8.42578125" style="92" customWidth="1"/>
    <col min="16132" max="16132" width="9" style="92" customWidth="1"/>
    <col min="16133" max="16133" width="4.5703125" style="92" customWidth="1"/>
    <col min="16134" max="16134" width="18.85546875" style="92" customWidth="1"/>
    <col min="16135" max="16135" width="6.85546875" style="92" customWidth="1"/>
    <col min="16136" max="16136" width="8.140625" style="92" customWidth="1"/>
    <col min="16137" max="16140" width="4.5703125" style="92" customWidth="1"/>
    <col min="16141" max="16141" width="7.5703125" style="92" customWidth="1"/>
    <col min="16142" max="16143" width="8.5703125" style="92" customWidth="1"/>
    <col min="16144" max="16144" width="8.140625" style="92" customWidth="1"/>
    <col min="16145" max="16146" width="4.5703125" style="92" customWidth="1"/>
    <col min="16147" max="16147" width="7.140625" style="92" customWidth="1"/>
    <col min="16148" max="16148" width="7.85546875" style="92" customWidth="1"/>
    <col min="16149" max="16149" width="4.5703125" style="92" customWidth="1"/>
    <col min="16150" max="16150" width="8.140625" style="92" customWidth="1"/>
    <col min="16151" max="16151" width="9.42578125" style="92" customWidth="1"/>
    <col min="16152" max="16152" width="7.140625" style="92" customWidth="1"/>
    <col min="16153" max="16154" width="8.5703125" style="92" customWidth="1"/>
    <col min="16155" max="16155" width="4.5703125" style="92" customWidth="1"/>
    <col min="16156" max="16156" width="7.42578125" style="92" customWidth="1"/>
    <col min="16157" max="16158" width="4.5703125" style="92" customWidth="1"/>
    <col min="16159" max="16159" width="7" style="92" customWidth="1"/>
    <col min="16160" max="16160" width="8.140625" style="92" customWidth="1"/>
    <col min="16161" max="16161" width="8" style="92" customWidth="1"/>
    <col min="16162" max="16162" width="7.140625" style="92" customWidth="1"/>
    <col min="16163" max="16163" width="6.5703125" style="92" customWidth="1"/>
    <col min="16164" max="16164" width="4.5703125" style="92" customWidth="1"/>
    <col min="16165" max="16165" width="7.85546875" style="92" customWidth="1"/>
    <col min="16166" max="16166" width="8.140625" style="92" customWidth="1"/>
    <col min="16167" max="16170" width="4.5703125" style="92" customWidth="1"/>
    <col min="16171" max="16171" width="11.5703125" style="92"/>
    <col min="16172" max="16172" width="8.42578125" style="92" customWidth="1"/>
    <col min="16173" max="16173" width="5.42578125" style="92" customWidth="1"/>
    <col min="16174" max="16175" width="5.140625" style="92" customWidth="1"/>
    <col min="16176" max="16176" width="6.42578125" style="92" customWidth="1"/>
    <col min="16177" max="16177" width="11.5703125" style="92"/>
    <col min="16178" max="16178" width="8.42578125" style="92" customWidth="1"/>
    <col min="16179" max="16179" width="3.140625" style="92" customWidth="1"/>
    <col min="16180" max="16180" width="5.140625" style="92" customWidth="1"/>
    <col min="16181" max="16181" width="7.42578125" style="92" customWidth="1"/>
    <col min="16182" max="16182" width="4.5703125" style="92" customWidth="1"/>
    <col min="16183" max="16384" width="11.5703125" style="92"/>
  </cols>
  <sheetData>
    <row r="1" spans="2:56" ht="15" thickBot="1"/>
    <row r="2" spans="2:56" ht="30.6" customHeight="1" thickBot="1">
      <c r="B2" s="304" t="s">
        <v>185</v>
      </c>
      <c r="C2" s="305"/>
      <c r="D2" s="305"/>
      <c r="E2" s="305"/>
      <c r="F2" s="305"/>
      <c r="G2" s="306"/>
      <c r="H2" s="553" t="s">
        <v>186</v>
      </c>
      <c r="I2" s="553"/>
      <c r="J2" s="553"/>
      <c r="K2" s="553"/>
      <c r="L2" s="553"/>
      <c r="M2" s="553"/>
      <c r="N2" s="553"/>
      <c r="O2" s="553"/>
      <c r="P2" s="553"/>
      <c r="Q2" s="553"/>
      <c r="R2" s="553"/>
      <c r="S2" s="553"/>
      <c r="T2" s="553"/>
      <c r="U2" s="553"/>
      <c r="V2" s="553"/>
      <c r="W2" s="553"/>
      <c r="X2" s="553"/>
      <c r="Y2" s="553"/>
      <c r="Z2" s="553"/>
      <c r="AA2" s="553"/>
      <c r="AB2" s="553"/>
      <c r="AC2" s="553"/>
      <c r="AD2" s="553"/>
      <c r="AE2" s="553"/>
      <c r="AF2" s="553"/>
      <c r="AG2" s="553"/>
      <c r="AH2" s="553"/>
      <c r="AI2" s="553"/>
      <c r="AJ2" s="553"/>
      <c r="AK2" s="554"/>
      <c r="AL2" s="555" t="s">
        <v>187</v>
      </c>
      <c r="AM2" s="553"/>
      <c r="AN2" s="553"/>
      <c r="AO2" s="553"/>
      <c r="AP2" s="553"/>
      <c r="AQ2" s="553"/>
      <c r="AR2" s="553"/>
      <c r="AS2" s="553"/>
      <c r="AT2" s="553"/>
      <c r="AU2" s="553"/>
      <c r="AV2" s="553"/>
      <c r="AW2" s="553"/>
      <c r="AX2" s="553"/>
      <c r="AY2" s="553"/>
      <c r="AZ2" s="553"/>
      <c r="BA2" s="553"/>
      <c r="BB2" s="553"/>
      <c r="BC2" s="554"/>
      <c r="BD2" s="175"/>
    </row>
    <row r="3" spans="2:56" ht="15.75" thickBot="1">
      <c r="B3" s="475"/>
      <c r="C3" s="476"/>
      <c r="D3" s="476"/>
      <c r="E3" s="476"/>
      <c r="F3" s="476"/>
      <c r="G3" s="477"/>
      <c r="H3" s="556" t="s">
        <v>188</v>
      </c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7"/>
      <c r="T3" s="558" t="s">
        <v>189</v>
      </c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9" t="s">
        <v>190</v>
      </c>
      <c r="AG3" s="556"/>
      <c r="AH3" s="556"/>
      <c r="AI3" s="556"/>
      <c r="AJ3" s="556"/>
      <c r="AK3" s="557"/>
      <c r="AL3" s="562" t="s">
        <v>191</v>
      </c>
      <c r="AM3" s="556"/>
      <c r="AN3" s="556"/>
      <c r="AO3" s="556"/>
      <c r="AP3" s="556"/>
      <c r="AQ3" s="563"/>
      <c r="AR3" s="559" t="s">
        <v>192</v>
      </c>
      <c r="AS3" s="556"/>
      <c r="AT3" s="556"/>
      <c r="AU3" s="556"/>
      <c r="AV3" s="556"/>
      <c r="AW3" s="557"/>
      <c r="AX3" s="559" t="s">
        <v>190</v>
      </c>
      <c r="AY3" s="556"/>
      <c r="AZ3" s="556"/>
      <c r="BA3" s="556"/>
      <c r="BB3" s="556"/>
      <c r="BC3" s="557"/>
      <c r="BD3" s="176"/>
    </row>
    <row r="4" spans="2:56" ht="15.75" thickBot="1">
      <c r="B4" s="307"/>
      <c r="C4" s="308"/>
      <c r="D4" s="308"/>
      <c r="E4" s="308"/>
      <c r="F4" s="308"/>
      <c r="G4" s="309"/>
      <c r="H4" s="553" t="s">
        <v>191</v>
      </c>
      <c r="I4" s="553"/>
      <c r="J4" s="553"/>
      <c r="K4" s="553"/>
      <c r="L4" s="553"/>
      <c r="M4" s="553"/>
      <c r="N4" s="576" t="s">
        <v>192</v>
      </c>
      <c r="O4" s="553"/>
      <c r="P4" s="553"/>
      <c r="Q4" s="553"/>
      <c r="R4" s="553"/>
      <c r="S4" s="554"/>
      <c r="T4" s="555" t="s">
        <v>191</v>
      </c>
      <c r="U4" s="553"/>
      <c r="V4" s="553"/>
      <c r="W4" s="553"/>
      <c r="X4" s="553"/>
      <c r="Y4" s="553"/>
      <c r="Z4" s="576" t="s">
        <v>192</v>
      </c>
      <c r="AA4" s="553"/>
      <c r="AB4" s="553"/>
      <c r="AC4" s="553"/>
      <c r="AD4" s="553"/>
      <c r="AE4" s="554"/>
      <c r="AF4" s="560"/>
      <c r="AG4" s="560"/>
      <c r="AH4" s="560"/>
      <c r="AI4" s="560"/>
      <c r="AJ4" s="560"/>
      <c r="AK4" s="561"/>
      <c r="AL4" s="564"/>
      <c r="AM4" s="560"/>
      <c r="AN4" s="560"/>
      <c r="AO4" s="560"/>
      <c r="AP4" s="560"/>
      <c r="AQ4" s="565"/>
      <c r="AR4" s="566"/>
      <c r="AS4" s="560"/>
      <c r="AT4" s="560"/>
      <c r="AU4" s="560"/>
      <c r="AV4" s="560"/>
      <c r="AW4" s="561"/>
      <c r="AX4" s="566"/>
      <c r="AY4" s="560"/>
      <c r="AZ4" s="560"/>
      <c r="BA4" s="560"/>
      <c r="BB4" s="560"/>
      <c r="BC4" s="561"/>
      <c r="BD4" s="177"/>
    </row>
    <row r="5" spans="2:56" s="133" customFormat="1" ht="27" customHeight="1">
      <c r="B5" s="466" t="s">
        <v>193</v>
      </c>
      <c r="C5" s="467"/>
      <c r="D5" s="467"/>
      <c r="E5" s="467"/>
      <c r="F5" s="467"/>
      <c r="G5" s="467"/>
      <c r="H5" s="130">
        <v>1270</v>
      </c>
      <c r="I5" s="473"/>
      <c r="J5" s="474"/>
      <c r="K5" s="474"/>
      <c r="L5" s="474"/>
      <c r="M5" s="552"/>
      <c r="N5" s="130">
        <v>1279</v>
      </c>
      <c r="O5" s="469"/>
      <c r="P5" s="470"/>
      <c r="Q5" s="470"/>
      <c r="R5" s="470"/>
      <c r="S5" s="471"/>
      <c r="T5" s="130">
        <v>1288</v>
      </c>
      <c r="U5" s="473"/>
      <c r="V5" s="474"/>
      <c r="W5" s="474"/>
      <c r="X5" s="474"/>
      <c r="Y5" s="552"/>
      <c r="Z5" s="130">
        <v>1301</v>
      </c>
      <c r="AA5" s="469"/>
      <c r="AB5" s="470"/>
      <c r="AC5" s="470"/>
      <c r="AD5" s="470"/>
      <c r="AE5" s="471"/>
      <c r="AF5" s="130">
        <v>1313</v>
      </c>
      <c r="AG5" s="473"/>
      <c r="AH5" s="474"/>
      <c r="AI5" s="474"/>
      <c r="AJ5" s="474"/>
      <c r="AK5" s="552"/>
      <c r="AL5" s="130">
        <v>1324</v>
      </c>
      <c r="AM5" s="473"/>
      <c r="AN5" s="474"/>
      <c r="AO5" s="474"/>
      <c r="AP5" s="474"/>
      <c r="AQ5" s="552"/>
      <c r="AR5" s="130">
        <v>1335</v>
      </c>
      <c r="AS5" s="473">
        <f>+'RREE  at2023'!AG20</f>
        <v>285093.06572425563</v>
      </c>
      <c r="AT5" s="474"/>
      <c r="AU5" s="474"/>
      <c r="AV5" s="474"/>
      <c r="AW5" s="552"/>
      <c r="AX5" s="130">
        <v>1346</v>
      </c>
      <c r="AY5" s="469">
        <f>+'RREE  at2023'!AJ20</f>
        <v>10812.941033417952</v>
      </c>
      <c r="AZ5" s="470"/>
      <c r="BA5" s="470"/>
      <c r="BB5" s="470"/>
      <c r="BC5" s="471"/>
      <c r="BD5" s="132" t="s">
        <v>119</v>
      </c>
    </row>
    <row r="6" spans="2:56" s="133" customFormat="1" ht="27" customHeight="1" thickBot="1">
      <c r="B6" s="496" t="s">
        <v>194</v>
      </c>
      <c r="C6" s="497"/>
      <c r="D6" s="497"/>
      <c r="E6" s="497"/>
      <c r="F6" s="497"/>
      <c r="G6" s="497"/>
      <c r="H6" s="178"/>
      <c r="I6" s="136"/>
      <c r="J6" s="137"/>
      <c r="K6" s="137"/>
      <c r="L6" s="137"/>
      <c r="M6" s="138"/>
      <c r="N6" s="178"/>
      <c r="O6" s="136"/>
      <c r="P6" s="137"/>
      <c r="Q6" s="137"/>
      <c r="R6" s="137"/>
      <c r="S6" s="138"/>
      <c r="T6" s="179">
        <v>1289</v>
      </c>
      <c r="U6" s="573"/>
      <c r="V6" s="574"/>
      <c r="W6" s="574"/>
      <c r="X6" s="574"/>
      <c r="Y6" s="575"/>
      <c r="Z6" s="179">
        <v>1302</v>
      </c>
      <c r="AA6" s="505"/>
      <c r="AB6" s="506"/>
      <c r="AC6" s="506"/>
      <c r="AD6" s="506"/>
      <c r="AE6" s="507"/>
      <c r="AF6" s="178"/>
      <c r="AG6" s="136"/>
      <c r="AH6" s="137"/>
      <c r="AI6" s="137"/>
      <c r="AJ6" s="137"/>
      <c r="AK6" s="138"/>
      <c r="AL6" s="178"/>
      <c r="AM6" s="136"/>
      <c r="AN6" s="137"/>
      <c r="AO6" s="137"/>
      <c r="AP6" s="137"/>
      <c r="AQ6" s="138"/>
      <c r="AR6" s="178"/>
      <c r="AS6" s="136"/>
      <c r="AT6" s="137"/>
      <c r="AU6" s="137"/>
      <c r="AV6" s="137"/>
      <c r="AW6" s="138"/>
      <c r="AX6" s="178"/>
      <c r="AY6" s="136"/>
      <c r="AZ6" s="137"/>
      <c r="BA6" s="137"/>
      <c r="BB6" s="137"/>
      <c r="BC6" s="138"/>
      <c r="BD6" s="143" t="s">
        <v>121</v>
      </c>
    </row>
    <row r="7" spans="2:56" ht="45" customHeight="1">
      <c r="B7" s="300" t="s">
        <v>176</v>
      </c>
      <c r="C7" s="301"/>
      <c r="D7" s="301"/>
      <c r="E7" s="301"/>
      <c r="F7" s="301"/>
      <c r="G7" s="301"/>
      <c r="H7" s="180"/>
      <c r="I7" s="280"/>
      <c r="J7" s="281"/>
      <c r="K7" s="281"/>
      <c r="L7" s="281"/>
      <c r="M7" s="282"/>
      <c r="N7" s="180"/>
      <c r="O7" s="280"/>
      <c r="P7" s="281"/>
      <c r="Q7" s="281"/>
      <c r="R7" s="281"/>
      <c r="S7" s="282"/>
      <c r="T7" s="180"/>
      <c r="U7" s="280"/>
      <c r="V7" s="281"/>
      <c r="W7" s="281"/>
      <c r="X7" s="281"/>
      <c r="Y7" s="282"/>
      <c r="Z7" s="180"/>
      <c r="AA7" s="281"/>
      <c r="AB7" s="281"/>
      <c r="AC7" s="281"/>
      <c r="AD7" s="281"/>
      <c r="AE7" s="282"/>
      <c r="AF7" s="180"/>
      <c r="AG7" s="280"/>
      <c r="AH7" s="281"/>
      <c r="AI7" s="281"/>
      <c r="AJ7" s="281"/>
      <c r="AK7" s="282"/>
      <c r="AL7" s="181">
        <v>1325</v>
      </c>
      <c r="AM7" s="567"/>
      <c r="AN7" s="568"/>
      <c r="AO7" s="568"/>
      <c r="AP7" s="568"/>
      <c r="AQ7" s="569"/>
      <c r="AR7" s="181">
        <v>1336</v>
      </c>
      <c r="AS7" s="567"/>
      <c r="AT7" s="568"/>
      <c r="AU7" s="568"/>
      <c r="AV7" s="568"/>
      <c r="AW7" s="569"/>
      <c r="AX7" s="180"/>
      <c r="AY7" s="280"/>
      <c r="AZ7" s="281"/>
      <c r="BA7" s="281"/>
      <c r="BB7" s="281"/>
      <c r="BC7" s="282"/>
      <c r="BD7" s="153" t="s">
        <v>121</v>
      </c>
    </row>
    <row r="8" spans="2:56" ht="27" customHeight="1">
      <c r="B8" s="302" t="s">
        <v>195</v>
      </c>
      <c r="C8" s="303"/>
      <c r="D8" s="303"/>
      <c r="E8" s="303"/>
      <c r="F8" s="303"/>
      <c r="G8" s="303"/>
      <c r="H8" s="182">
        <v>1271</v>
      </c>
      <c r="I8" s="570"/>
      <c r="J8" s="571"/>
      <c r="K8" s="571"/>
      <c r="L8" s="571"/>
      <c r="M8" s="572"/>
      <c r="N8" s="182">
        <v>1280</v>
      </c>
      <c r="O8" s="570"/>
      <c r="P8" s="571"/>
      <c r="Q8" s="571"/>
      <c r="R8" s="571"/>
      <c r="S8" s="572"/>
      <c r="T8" s="182">
        <v>1290</v>
      </c>
      <c r="U8" s="570"/>
      <c r="V8" s="571"/>
      <c r="W8" s="571"/>
      <c r="X8" s="571"/>
      <c r="Y8" s="572"/>
      <c r="Z8" s="182">
        <v>1303</v>
      </c>
      <c r="AA8" s="519"/>
      <c r="AB8" s="520"/>
      <c r="AC8" s="520"/>
      <c r="AD8" s="520"/>
      <c r="AE8" s="521"/>
      <c r="AF8" s="182">
        <v>1314</v>
      </c>
      <c r="AG8" s="519"/>
      <c r="AH8" s="520"/>
      <c r="AI8" s="520"/>
      <c r="AJ8" s="520"/>
      <c r="AK8" s="521"/>
      <c r="AL8" s="182">
        <v>1326</v>
      </c>
      <c r="AM8" s="570"/>
      <c r="AN8" s="571"/>
      <c r="AO8" s="571"/>
      <c r="AP8" s="571"/>
      <c r="AQ8" s="572"/>
      <c r="AR8" s="182">
        <v>1337</v>
      </c>
      <c r="AS8" s="570"/>
      <c r="AT8" s="571"/>
      <c r="AU8" s="571"/>
      <c r="AV8" s="571"/>
      <c r="AW8" s="572"/>
      <c r="AX8" s="182">
        <v>1347</v>
      </c>
      <c r="AY8" s="519"/>
      <c r="AZ8" s="520"/>
      <c r="BA8" s="520"/>
      <c r="BB8" s="520"/>
      <c r="BC8" s="521"/>
      <c r="BD8" s="156" t="s">
        <v>119</v>
      </c>
    </row>
    <row r="9" spans="2:56" ht="27" customHeight="1">
      <c r="B9" s="302" t="s">
        <v>196</v>
      </c>
      <c r="C9" s="303"/>
      <c r="D9" s="303"/>
      <c r="E9" s="303"/>
      <c r="F9" s="303"/>
      <c r="G9" s="303"/>
      <c r="H9" s="182">
        <v>1272</v>
      </c>
      <c r="I9" s="570"/>
      <c r="J9" s="571"/>
      <c r="K9" s="571"/>
      <c r="L9" s="571"/>
      <c r="M9" s="572"/>
      <c r="N9" s="182">
        <v>1281</v>
      </c>
      <c r="O9" s="570"/>
      <c r="P9" s="571"/>
      <c r="Q9" s="571"/>
      <c r="R9" s="571"/>
      <c r="S9" s="572"/>
      <c r="T9" s="182">
        <v>1291</v>
      </c>
      <c r="U9" s="570"/>
      <c r="V9" s="571"/>
      <c r="W9" s="571"/>
      <c r="X9" s="571"/>
      <c r="Y9" s="572"/>
      <c r="Z9" s="182">
        <v>1304</v>
      </c>
      <c r="AA9" s="519"/>
      <c r="AB9" s="520"/>
      <c r="AC9" s="520"/>
      <c r="AD9" s="520"/>
      <c r="AE9" s="521"/>
      <c r="AF9" s="182">
        <v>1315</v>
      </c>
      <c r="AG9" s="519"/>
      <c r="AH9" s="520"/>
      <c r="AI9" s="520"/>
      <c r="AJ9" s="520"/>
      <c r="AK9" s="521"/>
      <c r="AL9" s="182">
        <v>1327</v>
      </c>
      <c r="AM9" s="570"/>
      <c r="AN9" s="571"/>
      <c r="AO9" s="571"/>
      <c r="AP9" s="571"/>
      <c r="AQ9" s="572"/>
      <c r="AR9" s="182">
        <v>1338</v>
      </c>
      <c r="AS9" s="570"/>
      <c r="AT9" s="571"/>
      <c r="AU9" s="571"/>
      <c r="AV9" s="571"/>
      <c r="AW9" s="572"/>
      <c r="AX9" s="182">
        <v>1348</v>
      </c>
      <c r="AY9" s="519"/>
      <c r="AZ9" s="520"/>
      <c r="BA9" s="520"/>
      <c r="BB9" s="520"/>
      <c r="BC9" s="521"/>
      <c r="BD9" s="157" t="s">
        <v>121</v>
      </c>
    </row>
    <row r="10" spans="2:56" ht="27" customHeight="1">
      <c r="B10" s="302" t="s">
        <v>197</v>
      </c>
      <c r="C10" s="303"/>
      <c r="D10" s="303"/>
      <c r="E10" s="303"/>
      <c r="F10" s="303"/>
      <c r="G10" s="303"/>
      <c r="H10" s="183"/>
      <c r="I10" s="184"/>
      <c r="J10" s="185"/>
      <c r="K10" s="185"/>
      <c r="L10" s="185"/>
      <c r="M10" s="186"/>
      <c r="N10" s="183"/>
      <c r="O10" s="184"/>
      <c r="P10" s="185"/>
      <c r="Q10" s="185"/>
      <c r="R10" s="185"/>
      <c r="S10" s="186"/>
      <c r="T10" s="182">
        <v>1292</v>
      </c>
      <c r="U10" s="570"/>
      <c r="V10" s="571"/>
      <c r="W10" s="571"/>
      <c r="X10" s="571"/>
      <c r="Y10" s="572"/>
      <c r="Z10" s="182">
        <v>1305</v>
      </c>
      <c r="AA10" s="519">
        <f>+'RREE  at2023'!AB58</f>
        <v>1350000</v>
      </c>
      <c r="AB10" s="520"/>
      <c r="AC10" s="520"/>
      <c r="AD10" s="520"/>
      <c r="AE10" s="521"/>
      <c r="AF10" s="182">
        <v>1316</v>
      </c>
      <c r="AG10" s="519"/>
      <c r="AH10" s="520"/>
      <c r="AI10" s="520"/>
      <c r="AJ10" s="520"/>
      <c r="AK10" s="521"/>
      <c r="AL10" s="183"/>
      <c r="AM10" s="184"/>
      <c r="AN10" s="185"/>
      <c r="AO10" s="185"/>
      <c r="AP10" s="185"/>
      <c r="AQ10" s="186"/>
      <c r="AR10" s="183"/>
      <c r="AS10" s="184"/>
      <c r="AT10" s="185"/>
      <c r="AU10" s="185"/>
      <c r="AV10" s="185"/>
      <c r="AW10" s="186"/>
      <c r="AX10" s="183"/>
      <c r="AY10" s="184"/>
      <c r="AZ10" s="185"/>
      <c r="BA10" s="185"/>
      <c r="BB10" s="185"/>
      <c r="BC10" s="186"/>
      <c r="BD10" s="156" t="s">
        <v>119</v>
      </c>
    </row>
    <row r="11" spans="2:56" ht="27" customHeight="1">
      <c r="B11" s="302" t="s">
        <v>198</v>
      </c>
      <c r="C11" s="303"/>
      <c r="D11" s="303"/>
      <c r="E11" s="303"/>
      <c r="F11" s="303"/>
      <c r="G11" s="303"/>
      <c r="H11" s="182">
        <v>1273</v>
      </c>
      <c r="I11" s="570"/>
      <c r="J11" s="571"/>
      <c r="K11" s="571"/>
      <c r="L11" s="571"/>
      <c r="M11" s="572"/>
      <c r="N11" s="182">
        <v>1282</v>
      </c>
      <c r="O11" s="519"/>
      <c r="P11" s="520"/>
      <c r="Q11" s="520"/>
      <c r="R11" s="520"/>
      <c r="S11" s="521"/>
      <c r="T11" s="182">
        <v>1293</v>
      </c>
      <c r="U11" s="570"/>
      <c r="V11" s="571"/>
      <c r="W11" s="571"/>
      <c r="X11" s="571"/>
      <c r="Y11" s="572"/>
      <c r="Z11" s="182">
        <v>1306</v>
      </c>
      <c r="AA11" s="519"/>
      <c r="AB11" s="520"/>
      <c r="AC11" s="520"/>
      <c r="AD11" s="520"/>
      <c r="AE11" s="521"/>
      <c r="AF11" s="182">
        <v>1317</v>
      </c>
      <c r="AG11" s="519"/>
      <c r="AH11" s="520"/>
      <c r="AI11" s="520"/>
      <c r="AJ11" s="520"/>
      <c r="AK11" s="521"/>
      <c r="AL11" s="182">
        <v>1328</v>
      </c>
      <c r="AM11" s="570"/>
      <c r="AN11" s="571"/>
      <c r="AO11" s="571"/>
      <c r="AP11" s="571"/>
      <c r="AQ11" s="572"/>
      <c r="AR11" s="182">
        <v>1339</v>
      </c>
      <c r="AS11" s="570"/>
      <c r="AT11" s="571"/>
      <c r="AU11" s="571"/>
      <c r="AV11" s="571"/>
      <c r="AW11" s="569"/>
      <c r="AX11" s="182">
        <v>1349</v>
      </c>
      <c r="AY11" s="519"/>
      <c r="AZ11" s="520"/>
      <c r="BA11" s="520"/>
      <c r="BB11" s="520"/>
      <c r="BC11" s="521"/>
      <c r="BD11" s="156" t="s">
        <v>119</v>
      </c>
    </row>
    <row r="12" spans="2:56" ht="27" customHeight="1">
      <c r="B12" s="302" t="s">
        <v>179</v>
      </c>
      <c r="C12" s="303"/>
      <c r="D12" s="303"/>
      <c r="E12" s="303"/>
      <c r="F12" s="303"/>
      <c r="G12" s="303"/>
      <c r="H12" s="182">
        <v>1274</v>
      </c>
      <c r="I12" s="570"/>
      <c r="J12" s="571"/>
      <c r="K12" s="571"/>
      <c r="L12" s="571"/>
      <c r="M12" s="572"/>
      <c r="N12" s="182">
        <v>1283</v>
      </c>
      <c r="O12" s="519"/>
      <c r="P12" s="520"/>
      <c r="Q12" s="520"/>
      <c r="R12" s="520"/>
      <c r="S12" s="521"/>
      <c r="T12" s="182">
        <v>1294</v>
      </c>
      <c r="U12" s="570"/>
      <c r="V12" s="571"/>
      <c r="W12" s="571"/>
      <c r="X12" s="571"/>
      <c r="Y12" s="572"/>
      <c r="Z12" s="182">
        <v>1307</v>
      </c>
      <c r="AA12" s="519"/>
      <c r="AB12" s="520"/>
      <c r="AC12" s="520"/>
      <c r="AD12" s="520"/>
      <c r="AE12" s="521"/>
      <c r="AF12" s="182">
        <v>1318</v>
      </c>
      <c r="AG12" s="519"/>
      <c r="AH12" s="520"/>
      <c r="AI12" s="520"/>
      <c r="AJ12" s="520"/>
      <c r="AK12" s="521"/>
      <c r="AL12" s="182">
        <v>1329</v>
      </c>
      <c r="AM12" s="570"/>
      <c r="AN12" s="571"/>
      <c r="AO12" s="571"/>
      <c r="AP12" s="571"/>
      <c r="AQ12" s="572"/>
      <c r="AR12" s="182">
        <v>1340</v>
      </c>
      <c r="AS12" s="570"/>
      <c r="AT12" s="571"/>
      <c r="AU12" s="571"/>
      <c r="AV12" s="571"/>
      <c r="AW12" s="569"/>
      <c r="AX12" s="182">
        <v>1350</v>
      </c>
      <c r="AY12" s="519"/>
      <c r="AZ12" s="520"/>
      <c r="BA12" s="520"/>
      <c r="BB12" s="520"/>
      <c r="BC12" s="521"/>
      <c r="BD12" s="156" t="s">
        <v>119</v>
      </c>
    </row>
    <row r="13" spans="2:56" ht="27" customHeight="1">
      <c r="B13" s="302" t="s">
        <v>180</v>
      </c>
      <c r="C13" s="303"/>
      <c r="D13" s="303"/>
      <c r="E13" s="303"/>
      <c r="F13" s="303"/>
      <c r="G13" s="303"/>
      <c r="H13" s="182">
        <v>1275</v>
      </c>
      <c r="I13" s="570"/>
      <c r="J13" s="571"/>
      <c r="K13" s="571"/>
      <c r="L13" s="571"/>
      <c r="M13" s="572"/>
      <c r="N13" s="182">
        <v>1284</v>
      </c>
      <c r="O13" s="519"/>
      <c r="P13" s="520"/>
      <c r="Q13" s="520"/>
      <c r="R13" s="520"/>
      <c r="S13" s="521"/>
      <c r="T13" s="182">
        <v>1295</v>
      </c>
      <c r="U13" s="570"/>
      <c r="V13" s="571"/>
      <c r="W13" s="571"/>
      <c r="X13" s="571"/>
      <c r="Y13" s="572"/>
      <c r="Z13" s="182">
        <v>1308</v>
      </c>
      <c r="AA13" s="519"/>
      <c r="AB13" s="520"/>
      <c r="AC13" s="520"/>
      <c r="AD13" s="520"/>
      <c r="AE13" s="521"/>
      <c r="AF13" s="182">
        <v>1319</v>
      </c>
      <c r="AG13" s="519"/>
      <c r="AH13" s="520"/>
      <c r="AI13" s="520"/>
      <c r="AJ13" s="520"/>
      <c r="AK13" s="521"/>
      <c r="AL13" s="182">
        <v>1330</v>
      </c>
      <c r="AM13" s="570"/>
      <c r="AN13" s="571"/>
      <c r="AO13" s="571"/>
      <c r="AP13" s="571"/>
      <c r="AQ13" s="572"/>
      <c r="AR13" s="182">
        <v>1341</v>
      </c>
      <c r="AS13" s="570"/>
      <c r="AT13" s="571"/>
      <c r="AU13" s="571"/>
      <c r="AV13" s="571"/>
      <c r="AW13" s="569"/>
      <c r="AX13" s="182">
        <v>1351</v>
      </c>
      <c r="AY13" s="519"/>
      <c r="AZ13" s="520"/>
      <c r="BA13" s="520"/>
      <c r="BB13" s="520"/>
      <c r="BC13" s="521"/>
      <c r="BD13" s="157" t="s">
        <v>121</v>
      </c>
    </row>
    <row r="14" spans="2:56" ht="27" customHeight="1">
      <c r="B14" s="302" t="s">
        <v>199</v>
      </c>
      <c r="C14" s="303"/>
      <c r="D14" s="303"/>
      <c r="E14" s="303"/>
      <c r="F14" s="303"/>
      <c r="G14" s="303"/>
      <c r="H14" s="182">
        <v>1276</v>
      </c>
      <c r="I14" s="570"/>
      <c r="J14" s="571"/>
      <c r="K14" s="571"/>
      <c r="L14" s="571"/>
      <c r="M14" s="572"/>
      <c r="N14" s="182">
        <v>1285</v>
      </c>
      <c r="O14" s="519"/>
      <c r="P14" s="520"/>
      <c r="Q14" s="520"/>
      <c r="R14" s="520"/>
      <c r="S14" s="521"/>
      <c r="T14" s="182">
        <v>1296</v>
      </c>
      <c r="U14" s="570"/>
      <c r="V14" s="571"/>
      <c r="W14" s="571"/>
      <c r="X14" s="571"/>
      <c r="Y14" s="572"/>
      <c r="Z14" s="182">
        <v>1309</v>
      </c>
      <c r="AA14" s="519">
        <f>+AA10</f>
        <v>1350000</v>
      </c>
      <c r="AB14" s="520"/>
      <c r="AC14" s="520"/>
      <c r="AD14" s="520"/>
      <c r="AE14" s="521"/>
      <c r="AF14" s="182">
        <v>1320</v>
      </c>
      <c r="AG14" s="519"/>
      <c r="AH14" s="520"/>
      <c r="AI14" s="520"/>
      <c r="AJ14" s="520"/>
      <c r="AK14" s="521"/>
      <c r="AL14" s="182">
        <v>1331</v>
      </c>
      <c r="AM14" s="570"/>
      <c r="AN14" s="571"/>
      <c r="AO14" s="571"/>
      <c r="AP14" s="571"/>
      <c r="AQ14" s="572"/>
      <c r="AR14" s="182">
        <v>1342</v>
      </c>
      <c r="AS14" s="570">
        <f>+AS5</f>
        <v>285093.06572425563</v>
      </c>
      <c r="AT14" s="571"/>
      <c r="AU14" s="571"/>
      <c r="AV14" s="571"/>
      <c r="AW14" s="569"/>
      <c r="AX14" s="182">
        <v>1352</v>
      </c>
      <c r="AY14" s="519">
        <f>+AY5</f>
        <v>10812.941033417952</v>
      </c>
      <c r="AZ14" s="520"/>
      <c r="BA14" s="520"/>
      <c r="BB14" s="520"/>
      <c r="BC14" s="521"/>
      <c r="BD14" s="157" t="s">
        <v>121</v>
      </c>
    </row>
    <row r="15" spans="2:56" ht="27" customHeight="1">
      <c r="B15" s="302" t="s">
        <v>200</v>
      </c>
      <c r="C15" s="303"/>
      <c r="D15" s="303"/>
      <c r="E15" s="303"/>
      <c r="F15" s="303"/>
      <c r="G15" s="303"/>
      <c r="H15" s="182">
        <v>1277</v>
      </c>
      <c r="I15" s="570"/>
      <c r="J15" s="571"/>
      <c r="K15" s="571"/>
      <c r="L15" s="571"/>
      <c r="M15" s="572"/>
      <c r="N15" s="182">
        <v>1286</v>
      </c>
      <c r="O15" s="519"/>
      <c r="P15" s="520"/>
      <c r="Q15" s="520"/>
      <c r="R15" s="520"/>
      <c r="S15" s="521"/>
      <c r="T15" s="182">
        <v>1297</v>
      </c>
      <c r="U15" s="570"/>
      <c r="V15" s="571"/>
      <c r="W15" s="571"/>
      <c r="X15" s="571"/>
      <c r="Y15" s="572"/>
      <c r="Z15" s="182">
        <v>1310</v>
      </c>
      <c r="AA15" s="519"/>
      <c r="AB15" s="520"/>
      <c r="AC15" s="520"/>
      <c r="AD15" s="520"/>
      <c r="AE15" s="521"/>
      <c r="AF15" s="182">
        <v>1321</v>
      </c>
      <c r="AG15" s="519"/>
      <c r="AH15" s="520"/>
      <c r="AI15" s="520"/>
      <c r="AJ15" s="520"/>
      <c r="AK15" s="521"/>
      <c r="AL15" s="182">
        <v>1332</v>
      </c>
      <c r="AM15" s="570"/>
      <c r="AN15" s="571"/>
      <c r="AO15" s="571"/>
      <c r="AP15" s="571"/>
      <c r="AQ15" s="572"/>
      <c r="AR15" s="182">
        <v>1343</v>
      </c>
      <c r="AS15" s="570"/>
      <c r="AT15" s="571"/>
      <c r="AU15" s="571"/>
      <c r="AV15" s="571"/>
      <c r="AW15" s="569"/>
      <c r="AX15" s="182">
        <v>1353</v>
      </c>
      <c r="AY15" s="519"/>
      <c r="AZ15" s="520"/>
      <c r="BA15" s="520"/>
      <c r="BB15" s="520"/>
      <c r="BC15" s="521"/>
      <c r="BD15" s="157" t="s">
        <v>121</v>
      </c>
    </row>
    <row r="16" spans="2:56" ht="27" customHeight="1" thickBot="1">
      <c r="B16" s="525" t="s">
        <v>201</v>
      </c>
      <c r="C16" s="526"/>
      <c r="D16" s="526"/>
      <c r="E16" s="526"/>
      <c r="F16" s="526"/>
      <c r="G16" s="526"/>
      <c r="H16" s="187"/>
      <c r="I16" s="188"/>
      <c r="J16" s="189"/>
      <c r="K16" s="189"/>
      <c r="L16" s="189"/>
      <c r="M16" s="190"/>
      <c r="N16" s="187"/>
      <c r="O16" s="188"/>
      <c r="P16" s="189"/>
      <c r="Q16" s="189"/>
      <c r="R16" s="189"/>
      <c r="S16" s="190"/>
      <c r="T16" s="191">
        <v>1298</v>
      </c>
      <c r="U16" s="579"/>
      <c r="V16" s="580"/>
      <c r="W16" s="580"/>
      <c r="X16" s="580"/>
      <c r="Y16" s="581"/>
      <c r="Z16" s="191">
        <v>1311</v>
      </c>
      <c r="AA16" s="528"/>
      <c r="AB16" s="529"/>
      <c r="AC16" s="529"/>
      <c r="AD16" s="529"/>
      <c r="AE16" s="530"/>
      <c r="AF16" s="191">
        <v>1322</v>
      </c>
      <c r="AG16" s="528"/>
      <c r="AH16" s="529"/>
      <c r="AI16" s="529"/>
      <c r="AJ16" s="529"/>
      <c r="AK16" s="530"/>
      <c r="AL16" s="191">
        <v>1333</v>
      </c>
      <c r="AM16" s="579"/>
      <c r="AN16" s="580"/>
      <c r="AO16" s="580"/>
      <c r="AP16" s="580"/>
      <c r="AQ16" s="581"/>
      <c r="AR16" s="191">
        <v>1344</v>
      </c>
      <c r="AS16" s="579"/>
      <c r="AT16" s="580"/>
      <c r="AU16" s="580"/>
      <c r="AV16" s="580"/>
      <c r="AW16" s="582"/>
      <c r="AX16" s="191">
        <v>1354</v>
      </c>
      <c r="AY16" s="528"/>
      <c r="AZ16" s="529"/>
      <c r="BA16" s="529"/>
      <c r="BB16" s="529"/>
      <c r="BC16" s="530"/>
      <c r="BD16" s="164" t="s">
        <v>121</v>
      </c>
    </row>
    <row r="17" spans="2:56" s="133" customFormat="1" ht="27" customHeight="1">
      <c r="B17" s="466" t="s">
        <v>183</v>
      </c>
      <c r="C17" s="467"/>
      <c r="D17" s="467"/>
      <c r="E17" s="467"/>
      <c r="F17" s="467"/>
      <c r="G17" s="467"/>
      <c r="H17" s="130">
        <v>1278</v>
      </c>
      <c r="I17" s="469">
        <f>+I5+I8-I9+I11+I12-I13-I14-I15</f>
        <v>0</v>
      </c>
      <c r="J17" s="470"/>
      <c r="K17" s="470"/>
      <c r="L17" s="470"/>
      <c r="M17" s="471"/>
      <c r="N17" s="130">
        <v>1287</v>
      </c>
      <c r="O17" s="469">
        <f>+O5+O8-O9+O11+O12-O13-O14-O15</f>
        <v>0</v>
      </c>
      <c r="P17" s="470"/>
      <c r="Q17" s="470"/>
      <c r="R17" s="470"/>
      <c r="S17" s="471"/>
      <c r="T17" s="130">
        <v>1312</v>
      </c>
      <c r="U17" s="469">
        <f>+U5-U6+U8-U9+U10+U11+U12-U13-U14-U15-U16</f>
        <v>0</v>
      </c>
      <c r="V17" s="470"/>
      <c r="W17" s="470"/>
      <c r="X17" s="470"/>
      <c r="Y17" s="471"/>
      <c r="Z17" s="130">
        <v>1300</v>
      </c>
      <c r="AA17" s="469">
        <f>+AA5-AA6+AA8-AA9+AA10+AA11+AA12-AA13-AA14-AA15-AA16</f>
        <v>0</v>
      </c>
      <c r="AB17" s="470"/>
      <c r="AC17" s="470"/>
      <c r="AD17" s="470"/>
      <c r="AE17" s="471"/>
      <c r="AF17" s="130">
        <v>1323</v>
      </c>
      <c r="AG17" s="469">
        <f>+AG5+AG8-AG9+AG11+AG12-AG13-AG14-AG15</f>
        <v>0</v>
      </c>
      <c r="AH17" s="470"/>
      <c r="AI17" s="470"/>
      <c r="AJ17" s="470"/>
      <c r="AK17" s="471"/>
      <c r="AL17" s="130">
        <v>1334</v>
      </c>
      <c r="AM17" s="469">
        <f>+AM5+AM8-AM9+AM11+AM12-AM13-AM14-AM15</f>
        <v>0</v>
      </c>
      <c r="AN17" s="470"/>
      <c r="AO17" s="470"/>
      <c r="AP17" s="470"/>
      <c r="AQ17" s="471"/>
      <c r="AR17" s="130">
        <v>1345</v>
      </c>
      <c r="AS17" s="469">
        <f>+AS5+AS8-AS9+AS11+AS12-AS13-AS14-AS15</f>
        <v>0</v>
      </c>
      <c r="AT17" s="470"/>
      <c r="AU17" s="470"/>
      <c r="AV17" s="470"/>
      <c r="AW17" s="471"/>
      <c r="AX17" s="130">
        <v>1355</v>
      </c>
      <c r="AY17" s="469">
        <f>+AY5+AY8-AY9+AY11+AY12-AY13-AY14-AY15</f>
        <v>0</v>
      </c>
      <c r="AZ17" s="470"/>
      <c r="BA17" s="470"/>
      <c r="BB17" s="470"/>
      <c r="BC17" s="471"/>
      <c r="BD17" s="132" t="s">
        <v>143</v>
      </c>
    </row>
    <row r="18" spans="2:56" s="133" customFormat="1" ht="27" customHeight="1" thickBot="1">
      <c r="B18" s="577" t="s">
        <v>184</v>
      </c>
      <c r="C18" s="578"/>
      <c r="D18" s="578"/>
      <c r="E18" s="578"/>
      <c r="F18" s="578"/>
      <c r="G18" s="578"/>
      <c r="H18" s="141">
        <v>1723</v>
      </c>
      <c r="I18" s="573"/>
      <c r="J18" s="574"/>
      <c r="K18" s="574"/>
      <c r="L18" s="574"/>
      <c r="M18" s="575"/>
      <c r="N18" s="141">
        <v>1724</v>
      </c>
      <c r="O18" s="508"/>
      <c r="P18" s="509"/>
      <c r="Q18" s="509"/>
      <c r="R18" s="509"/>
      <c r="S18" s="510"/>
      <c r="T18" s="141">
        <v>1299</v>
      </c>
      <c r="U18" s="573"/>
      <c r="V18" s="574"/>
      <c r="W18" s="574"/>
      <c r="X18" s="574"/>
      <c r="Y18" s="575"/>
      <c r="Z18" s="141">
        <v>1373</v>
      </c>
      <c r="AA18" s="505"/>
      <c r="AB18" s="506"/>
      <c r="AC18" s="506"/>
      <c r="AD18" s="506"/>
      <c r="AE18" s="507"/>
      <c r="AF18" s="192"/>
      <c r="AG18" s="192"/>
      <c r="AH18" s="193"/>
      <c r="AI18" s="193"/>
      <c r="AJ18" s="193"/>
      <c r="AK18" s="194"/>
      <c r="AL18" s="192"/>
      <c r="AM18" s="192"/>
      <c r="AN18" s="193"/>
      <c r="AO18" s="193"/>
      <c r="AP18" s="193"/>
      <c r="AQ18" s="194"/>
      <c r="AR18" s="192"/>
      <c r="AS18" s="192"/>
      <c r="AT18" s="193"/>
      <c r="AU18" s="193"/>
      <c r="AV18" s="193"/>
      <c r="AW18" s="194"/>
      <c r="AX18" s="192"/>
      <c r="AY18" s="192"/>
      <c r="AZ18" s="193"/>
      <c r="BA18" s="193"/>
      <c r="BB18" s="193"/>
      <c r="BC18" s="194"/>
      <c r="BD18" s="174" t="s">
        <v>143</v>
      </c>
    </row>
  </sheetData>
  <mergeCells count="116">
    <mergeCell ref="B18:G18"/>
    <mergeCell ref="I18:M18"/>
    <mergeCell ref="O18:S18"/>
    <mergeCell ref="U18:Y18"/>
    <mergeCell ref="AA18:AE18"/>
    <mergeCell ref="AY16:BC16"/>
    <mergeCell ref="B17:G17"/>
    <mergeCell ref="I17:M17"/>
    <mergeCell ref="O17:S17"/>
    <mergeCell ref="U17:Y17"/>
    <mergeCell ref="AA17:AE17"/>
    <mergeCell ref="AG17:AK17"/>
    <mergeCell ref="AM17:AQ17"/>
    <mergeCell ref="AS17:AW17"/>
    <mergeCell ref="AY17:BC17"/>
    <mergeCell ref="B16:G16"/>
    <mergeCell ref="U16:Y16"/>
    <mergeCell ref="AA16:AE16"/>
    <mergeCell ref="AG16:AK16"/>
    <mergeCell ref="AM16:AQ16"/>
    <mergeCell ref="AS16:AW16"/>
    <mergeCell ref="B15:G15"/>
    <mergeCell ref="I15:M15"/>
    <mergeCell ref="O15:S15"/>
    <mergeCell ref="U15:Y15"/>
    <mergeCell ref="AA15:AE15"/>
    <mergeCell ref="AG15:AK15"/>
    <mergeCell ref="AM15:AQ15"/>
    <mergeCell ref="AS15:AW15"/>
    <mergeCell ref="AY15:BC15"/>
    <mergeCell ref="B14:G14"/>
    <mergeCell ref="I14:M14"/>
    <mergeCell ref="O14:S14"/>
    <mergeCell ref="U14:Y14"/>
    <mergeCell ref="AA14:AE14"/>
    <mergeCell ref="AG14:AK14"/>
    <mergeCell ref="AM14:AQ14"/>
    <mergeCell ref="AS14:AW14"/>
    <mergeCell ref="AY14:BC14"/>
    <mergeCell ref="B13:G13"/>
    <mergeCell ref="I13:M13"/>
    <mergeCell ref="O13:S13"/>
    <mergeCell ref="U13:Y13"/>
    <mergeCell ref="AA13:AE13"/>
    <mergeCell ref="AG13:AK13"/>
    <mergeCell ref="AM13:AQ13"/>
    <mergeCell ref="AS13:AW13"/>
    <mergeCell ref="AY13:BC13"/>
    <mergeCell ref="AM11:AQ11"/>
    <mergeCell ref="AS11:AW11"/>
    <mergeCell ref="AY11:BC11"/>
    <mergeCell ref="B12:G12"/>
    <mergeCell ref="I12:M12"/>
    <mergeCell ref="O12:S12"/>
    <mergeCell ref="U12:Y12"/>
    <mergeCell ref="AA12:AE12"/>
    <mergeCell ref="AG12:AK12"/>
    <mergeCell ref="AM12:AQ12"/>
    <mergeCell ref="AS12:AW12"/>
    <mergeCell ref="AY12:BC12"/>
    <mergeCell ref="B10:G10"/>
    <mergeCell ref="U10:Y10"/>
    <mergeCell ref="AA10:AE10"/>
    <mergeCell ref="AG10:AK10"/>
    <mergeCell ref="B11:G11"/>
    <mergeCell ref="I11:M11"/>
    <mergeCell ref="O11:S11"/>
    <mergeCell ref="U11:Y11"/>
    <mergeCell ref="AA11:AE11"/>
    <mergeCell ref="AG11:AK11"/>
    <mergeCell ref="B9:G9"/>
    <mergeCell ref="I9:M9"/>
    <mergeCell ref="O9:S9"/>
    <mergeCell ref="U9:Y9"/>
    <mergeCell ref="AA9:AE9"/>
    <mergeCell ref="AG9:AK9"/>
    <mergeCell ref="AM9:AQ9"/>
    <mergeCell ref="AS9:AW9"/>
    <mergeCell ref="AY9:BC9"/>
    <mergeCell ref="AY8:BC8"/>
    <mergeCell ref="H4:M4"/>
    <mergeCell ref="AG5:AK5"/>
    <mergeCell ref="AM5:AQ5"/>
    <mergeCell ref="AS5:AW5"/>
    <mergeCell ref="AY5:BC5"/>
    <mergeCell ref="B6:G6"/>
    <mergeCell ref="U6:Y6"/>
    <mergeCell ref="AA6:AE6"/>
    <mergeCell ref="N4:S4"/>
    <mergeCell ref="T4:Y4"/>
    <mergeCell ref="Z4:AE4"/>
    <mergeCell ref="B7:G7"/>
    <mergeCell ref="AM7:AQ7"/>
    <mergeCell ref="AS7:AW7"/>
    <mergeCell ref="B8:G8"/>
    <mergeCell ref="I8:M8"/>
    <mergeCell ref="O8:S8"/>
    <mergeCell ref="U8:Y8"/>
    <mergeCell ref="AA8:AE8"/>
    <mergeCell ref="AG8:AK8"/>
    <mergeCell ref="AM8:AQ8"/>
    <mergeCell ref="AS8:AW8"/>
    <mergeCell ref="B5:G5"/>
    <mergeCell ref="I5:M5"/>
    <mergeCell ref="O5:S5"/>
    <mergeCell ref="U5:Y5"/>
    <mergeCell ref="AA5:AE5"/>
    <mergeCell ref="B2:G4"/>
    <mergeCell ref="H2:AK2"/>
    <mergeCell ref="AL2:BC2"/>
    <mergeCell ref="H3:S3"/>
    <mergeCell ref="T3:AE3"/>
    <mergeCell ref="AF3:AK4"/>
    <mergeCell ref="AL3:AQ4"/>
    <mergeCell ref="AR3:AW4"/>
    <mergeCell ref="AX3:BC4"/>
  </mergeCells>
  <hyperlinks>
    <hyperlink ref="B2:G4" location="'Indice F22'!A1" display="'Indice F22'!A1"/>
  </hyperlinks>
  <pageMargins left="0.23622047244094491" right="0.23622047244094491" top="0.74803149606299213" bottom="0.74803149606299213" header="0.31496062992125984" footer="0.31496062992125984"/>
  <pageSetup scale="3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R23"/>
  <sheetViews>
    <sheetView zoomScale="86" zoomScaleNormal="86" workbookViewId="0">
      <selection activeCell="J29" sqref="J29"/>
    </sheetView>
  </sheetViews>
  <sheetFormatPr baseColWidth="10" defaultRowHeight="15"/>
  <cols>
    <col min="1" max="1" width="13" customWidth="1"/>
    <col min="2" max="2" width="13.28515625" customWidth="1"/>
    <col min="3" max="3" width="14.42578125" customWidth="1"/>
    <col min="4" max="4" width="11.42578125" customWidth="1"/>
    <col min="5" max="5" width="13.140625" hidden="1" customWidth="1"/>
    <col min="6" max="6" width="15.28515625" hidden="1" customWidth="1"/>
    <col min="7" max="7" width="11.42578125" hidden="1" customWidth="1"/>
    <col min="8" max="8" width="12.5703125" bestFit="1" customWidth="1"/>
    <col min="10" max="10" width="12.5703125" bestFit="1" customWidth="1"/>
    <col min="16" max="16" width="12.5703125" bestFit="1" customWidth="1"/>
    <col min="18" max="18" width="0" hidden="1" customWidth="1"/>
    <col min="233" max="233" width="13" customWidth="1"/>
    <col min="234" max="240" width="14" customWidth="1"/>
    <col min="241" max="241" width="14.5703125" customWidth="1"/>
    <col min="242" max="242" width="13.28515625" customWidth="1"/>
    <col min="243" max="243" width="14.42578125" customWidth="1"/>
    <col min="244" max="244" width="11.42578125" customWidth="1"/>
    <col min="245" max="245" width="13.140625" bestFit="1" customWidth="1"/>
    <col min="246" max="246" width="15.28515625" customWidth="1"/>
    <col min="248" max="248" width="12.5703125" bestFit="1" customWidth="1"/>
    <col min="249" max="253" width="11.42578125" customWidth="1"/>
    <col min="255" max="255" width="12.5703125" bestFit="1" customWidth="1"/>
    <col min="489" max="489" width="13" customWidth="1"/>
    <col min="490" max="496" width="14" customWidth="1"/>
    <col min="497" max="497" width="14.5703125" customWidth="1"/>
    <col min="498" max="498" width="13.28515625" customWidth="1"/>
    <col min="499" max="499" width="14.42578125" customWidth="1"/>
    <col min="500" max="500" width="11.42578125" customWidth="1"/>
    <col min="501" max="501" width="13.140625" bestFit="1" customWidth="1"/>
    <col min="502" max="502" width="15.28515625" customWidth="1"/>
    <col min="504" max="504" width="12.5703125" bestFit="1" customWidth="1"/>
    <col min="505" max="509" width="11.42578125" customWidth="1"/>
    <col min="511" max="511" width="12.5703125" bestFit="1" customWidth="1"/>
    <col min="745" max="745" width="13" customWidth="1"/>
    <col min="746" max="752" width="14" customWidth="1"/>
    <col min="753" max="753" width="14.5703125" customWidth="1"/>
    <col min="754" max="754" width="13.28515625" customWidth="1"/>
    <col min="755" max="755" width="14.42578125" customWidth="1"/>
    <col min="756" max="756" width="11.42578125" customWidth="1"/>
    <col min="757" max="757" width="13.140625" bestFit="1" customWidth="1"/>
    <col min="758" max="758" width="15.28515625" customWidth="1"/>
    <col min="760" max="760" width="12.5703125" bestFit="1" customWidth="1"/>
    <col min="761" max="765" width="11.42578125" customWidth="1"/>
    <col min="767" max="767" width="12.5703125" bestFit="1" customWidth="1"/>
    <col min="1001" max="1001" width="13" customWidth="1"/>
    <col min="1002" max="1008" width="14" customWidth="1"/>
    <col min="1009" max="1009" width="14.5703125" customWidth="1"/>
    <col min="1010" max="1010" width="13.28515625" customWidth="1"/>
    <col min="1011" max="1011" width="14.42578125" customWidth="1"/>
    <col min="1012" max="1012" width="11.42578125" customWidth="1"/>
    <col min="1013" max="1013" width="13.140625" bestFit="1" customWidth="1"/>
    <col min="1014" max="1014" width="15.28515625" customWidth="1"/>
    <col min="1016" max="1016" width="12.5703125" bestFit="1" customWidth="1"/>
    <col min="1017" max="1021" width="11.42578125" customWidth="1"/>
    <col min="1023" max="1023" width="12.5703125" bestFit="1" customWidth="1"/>
    <col min="1257" max="1257" width="13" customWidth="1"/>
    <col min="1258" max="1264" width="14" customWidth="1"/>
    <col min="1265" max="1265" width="14.5703125" customWidth="1"/>
    <col min="1266" max="1266" width="13.28515625" customWidth="1"/>
    <col min="1267" max="1267" width="14.42578125" customWidth="1"/>
    <col min="1268" max="1268" width="11.42578125" customWidth="1"/>
    <col min="1269" max="1269" width="13.140625" bestFit="1" customWidth="1"/>
    <col min="1270" max="1270" width="15.28515625" customWidth="1"/>
    <col min="1272" max="1272" width="12.5703125" bestFit="1" customWidth="1"/>
    <col min="1273" max="1277" width="11.42578125" customWidth="1"/>
    <col min="1279" max="1279" width="12.5703125" bestFit="1" customWidth="1"/>
    <col min="1513" max="1513" width="13" customWidth="1"/>
    <col min="1514" max="1520" width="14" customWidth="1"/>
    <col min="1521" max="1521" width="14.5703125" customWidth="1"/>
    <col min="1522" max="1522" width="13.28515625" customWidth="1"/>
    <col min="1523" max="1523" width="14.42578125" customWidth="1"/>
    <col min="1524" max="1524" width="11.42578125" customWidth="1"/>
    <col min="1525" max="1525" width="13.140625" bestFit="1" customWidth="1"/>
    <col min="1526" max="1526" width="15.28515625" customWidth="1"/>
    <col min="1528" max="1528" width="12.5703125" bestFit="1" customWidth="1"/>
    <col min="1529" max="1533" width="11.42578125" customWidth="1"/>
    <col min="1535" max="1535" width="12.5703125" bestFit="1" customWidth="1"/>
    <col min="1769" max="1769" width="13" customWidth="1"/>
    <col min="1770" max="1776" width="14" customWidth="1"/>
    <col min="1777" max="1777" width="14.5703125" customWidth="1"/>
    <col min="1778" max="1778" width="13.28515625" customWidth="1"/>
    <col min="1779" max="1779" width="14.42578125" customWidth="1"/>
    <col min="1780" max="1780" width="11.42578125" customWidth="1"/>
    <col min="1781" max="1781" width="13.140625" bestFit="1" customWidth="1"/>
    <col min="1782" max="1782" width="15.28515625" customWidth="1"/>
    <col min="1784" max="1784" width="12.5703125" bestFit="1" customWidth="1"/>
    <col min="1785" max="1789" width="11.42578125" customWidth="1"/>
    <col min="1791" max="1791" width="12.5703125" bestFit="1" customWidth="1"/>
    <col min="2025" max="2025" width="13" customWidth="1"/>
    <col min="2026" max="2032" width="14" customWidth="1"/>
    <col min="2033" max="2033" width="14.5703125" customWidth="1"/>
    <col min="2034" max="2034" width="13.28515625" customWidth="1"/>
    <col min="2035" max="2035" width="14.42578125" customWidth="1"/>
    <col min="2036" max="2036" width="11.42578125" customWidth="1"/>
    <col min="2037" max="2037" width="13.140625" bestFit="1" customWidth="1"/>
    <col min="2038" max="2038" width="15.28515625" customWidth="1"/>
    <col min="2040" max="2040" width="12.5703125" bestFit="1" customWidth="1"/>
    <col min="2041" max="2045" width="11.42578125" customWidth="1"/>
    <col min="2047" max="2047" width="12.5703125" bestFit="1" customWidth="1"/>
    <col min="2281" max="2281" width="13" customWidth="1"/>
    <col min="2282" max="2288" width="14" customWidth="1"/>
    <col min="2289" max="2289" width="14.5703125" customWidth="1"/>
    <col min="2290" max="2290" width="13.28515625" customWidth="1"/>
    <col min="2291" max="2291" width="14.42578125" customWidth="1"/>
    <col min="2292" max="2292" width="11.42578125" customWidth="1"/>
    <col min="2293" max="2293" width="13.140625" bestFit="1" customWidth="1"/>
    <col min="2294" max="2294" width="15.28515625" customWidth="1"/>
    <col min="2296" max="2296" width="12.5703125" bestFit="1" customWidth="1"/>
    <col min="2297" max="2301" width="11.42578125" customWidth="1"/>
    <col min="2303" max="2303" width="12.5703125" bestFit="1" customWidth="1"/>
    <col min="2537" max="2537" width="13" customWidth="1"/>
    <col min="2538" max="2544" width="14" customWidth="1"/>
    <col min="2545" max="2545" width="14.5703125" customWidth="1"/>
    <col min="2546" max="2546" width="13.28515625" customWidth="1"/>
    <col min="2547" max="2547" width="14.42578125" customWidth="1"/>
    <col min="2548" max="2548" width="11.42578125" customWidth="1"/>
    <col min="2549" max="2549" width="13.140625" bestFit="1" customWidth="1"/>
    <col min="2550" max="2550" width="15.28515625" customWidth="1"/>
    <col min="2552" max="2552" width="12.5703125" bestFit="1" customWidth="1"/>
    <col min="2553" max="2557" width="11.42578125" customWidth="1"/>
    <col min="2559" max="2559" width="12.5703125" bestFit="1" customWidth="1"/>
    <col min="2793" max="2793" width="13" customWidth="1"/>
    <col min="2794" max="2800" width="14" customWidth="1"/>
    <col min="2801" max="2801" width="14.5703125" customWidth="1"/>
    <col min="2802" max="2802" width="13.28515625" customWidth="1"/>
    <col min="2803" max="2803" width="14.42578125" customWidth="1"/>
    <col min="2804" max="2804" width="11.42578125" customWidth="1"/>
    <col min="2805" max="2805" width="13.140625" bestFit="1" customWidth="1"/>
    <col min="2806" max="2806" width="15.28515625" customWidth="1"/>
    <col min="2808" max="2808" width="12.5703125" bestFit="1" customWidth="1"/>
    <col min="2809" max="2813" width="11.42578125" customWidth="1"/>
    <col min="2815" max="2815" width="12.5703125" bestFit="1" customWidth="1"/>
    <col min="3049" max="3049" width="13" customWidth="1"/>
    <col min="3050" max="3056" width="14" customWidth="1"/>
    <col min="3057" max="3057" width="14.5703125" customWidth="1"/>
    <col min="3058" max="3058" width="13.28515625" customWidth="1"/>
    <col min="3059" max="3059" width="14.42578125" customWidth="1"/>
    <col min="3060" max="3060" width="11.42578125" customWidth="1"/>
    <col min="3061" max="3061" width="13.140625" bestFit="1" customWidth="1"/>
    <col min="3062" max="3062" width="15.28515625" customWidth="1"/>
    <col min="3064" max="3064" width="12.5703125" bestFit="1" customWidth="1"/>
    <col min="3065" max="3069" width="11.42578125" customWidth="1"/>
    <col min="3071" max="3071" width="12.5703125" bestFit="1" customWidth="1"/>
    <col min="3305" max="3305" width="13" customWidth="1"/>
    <col min="3306" max="3312" width="14" customWidth="1"/>
    <col min="3313" max="3313" width="14.5703125" customWidth="1"/>
    <col min="3314" max="3314" width="13.28515625" customWidth="1"/>
    <col min="3315" max="3315" width="14.42578125" customWidth="1"/>
    <col min="3316" max="3316" width="11.42578125" customWidth="1"/>
    <col min="3317" max="3317" width="13.140625" bestFit="1" customWidth="1"/>
    <col min="3318" max="3318" width="15.28515625" customWidth="1"/>
    <col min="3320" max="3320" width="12.5703125" bestFit="1" customWidth="1"/>
    <col min="3321" max="3325" width="11.42578125" customWidth="1"/>
    <col min="3327" max="3327" width="12.5703125" bestFit="1" customWidth="1"/>
    <col min="3561" max="3561" width="13" customWidth="1"/>
    <col min="3562" max="3568" width="14" customWidth="1"/>
    <col min="3569" max="3569" width="14.5703125" customWidth="1"/>
    <col min="3570" max="3570" width="13.28515625" customWidth="1"/>
    <col min="3571" max="3571" width="14.42578125" customWidth="1"/>
    <col min="3572" max="3572" width="11.42578125" customWidth="1"/>
    <col min="3573" max="3573" width="13.140625" bestFit="1" customWidth="1"/>
    <col min="3574" max="3574" width="15.28515625" customWidth="1"/>
    <col min="3576" max="3576" width="12.5703125" bestFit="1" customWidth="1"/>
    <col min="3577" max="3581" width="11.42578125" customWidth="1"/>
    <col min="3583" max="3583" width="12.5703125" bestFit="1" customWidth="1"/>
    <col min="3817" max="3817" width="13" customWidth="1"/>
    <col min="3818" max="3824" width="14" customWidth="1"/>
    <col min="3825" max="3825" width="14.5703125" customWidth="1"/>
    <col min="3826" max="3826" width="13.28515625" customWidth="1"/>
    <col min="3827" max="3827" width="14.42578125" customWidth="1"/>
    <col min="3828" max="3828" width="11.42578125" customWidth="1"/>
    <col min="3829" max="3829" width="13.140625" bestFit="1" customWidth="1"/>
    <col min="3830" max="3830" width="15.28515625" customWidth="1"/>
    <col min="3832" max="3832" width="12.5703125" bestFit="1" customWidth="1"/>
    <col min="3833" max="3837" width="11.42578125" customWidth="1"/>
    <col min="3839" max="3839" width="12.5703125" bestFit="1" customWidth="1"/>
    <col min="4073" max="4073" width="13" customWidth="1"/>
    <col min="4074" max="4080" width="14" customWidth="1"/>
    <col min="4081" max="4081" width="14.5703125" customWidth="1"/>
    <col min="4082" max="4082" width="13.28515625" customWidth="1"/>
    <col min="4083" max="4083" width="14.42578125" customWidth="1"/>
    <col min="4084" max="4084" width="11.42578125" customWidth="1"/>
    <col min="4085" max="4085" width="13.140625" bestFit="1" customWidth="1"/>
    <col min="4086" max="4086" width="15.28515625" customWidth="1"/>
    <col min="4088" max="4088" width="12.5703125" bestFit="1" customWidth="1"/>
    <col min="4089" max="4093" width="11.42578125" customWidth="1"/>
    <col min="4095" max="4095" width="12.5703125" bestFit="1" customWidth="1"/>
    <col min="4329" max="4329" width="13" customWidth="1"/>
    <col min="4330" max="4336" width="14" customWidth="1"/>
    <col min="4337" max="4337" width="14.5703125" customWidth="1"/>
    <col min="4338" max="4338" width="13.28515625" customWidth="1"/>
    <col min="4339" max="4339" width="14.42578125" customWidth="1"/>
    <col min="4340" max="4340" width="11.42578125" customWidth="1"/>
    <col min="4341" max="4341" width="13.140625" bestFit="1" customWidth="1"/>
    <col min="4342" max="4342" width="15.28515625" customWidth="1"/>
    <col min="4344" max="4344" width="12.5703125" bestFit="1" customWidth="1"/>
    <col min="4345" max="4349" width="11.42578125" customWidth="1"/>
    <col min="4351" max="4351" width="12.5703125" bestFit="1" customWidth="1"/>
    <col min="4585" max="4585" width="13" customWidth="1"/>
    <col min="4586" max="4592" width="14" customWidth="1"/>
    <col min="4593" max="4593" width="14.5703125" customWidth="1"/>
    <col min="4594" max="4594" width="13.28515625" customWidth="1"/>
    <col min="4595" max="4595" width="14.42578125" customWidth="1"/>
    <col min="4596" max="4596" width="11.42578125" customWidth="1"/>
    <col min="4597" max="4597" width="13.140625" bestFit="1" customWidth="1"/>
    <col min="4598" max="4598" width="15.28515625" customWidth="1"/>
    <col min="4600" max="4600" width="12.5703125" bestFit="1" customWidth="1"/>
    <col min="4601" max="4605" width="11.42578125" customWidth="1"/>
    <col min="4607" max="4607" width="12.5703125" bestFit="1" customWidth="1"/>
    <col min="4841" max="4841" width="13" customWidth="1"/>
    <col min="4842" max="4848" width="14" customWidth="1"/>
    <col min="4849" max="4849" width="14.5703125" customWidth="1"/>
    <col min="4850" max="4850" width="13.28515625" customWidth="1"/>
    <col min="4851" max="4851" width="14.42578125" customWidth="1"/>
    <col min="4852" max="4852" width="11.42578125" customWidth="1"/>
    <col min="4853" max="4853" width="13.140625" bestFit="1" customWidth="1"/>
    <col min="4854" max="4854" width="15.28515625" customWidth="1"/>
    <col min="4856" max="4856" width="12.5703125" bestFit="1" customWidth="1"/>
    <col min="4857" max="4861" width="11.42578125" customWidth="1"/>
    <col min="4863" max="4863" width="12.5703125" bestFit="1" customWidth="1"/>
    <col min="5097" max="5097" width="13" customWidth="1"/>
    <col min="5098" max="5104" width="14" customWidth="1"/>
    <col min="5105" max="5105" width="14.5703125" customWidth="1"/>
    <col min="5106" max="5106" width="13.28515625" customWidth="1"/>
    <col min="5107" max="5107" width="14.42578125" customWidth="1"/>
    <col min="5108" max="5108" width="11.42578125" customWidth="1"/>
    <col min="5109" max="5109" width="13.140625" bestFit="1" customWidth="1"/>
    <col min="5110" max="5110" width="15.28515625" customWidth="1"/>
    <col min="5112" max="5112" width="12.5703125" bestFit="1" customWidth="1"/>
    <col min="5113" max="5117" width="11.42578125" customWidth="1"/>
    <col min="5119" max="5119" width="12.5703125" bestFit="1" customWidth="1"/>
    <col min="5353" max="5353" width="13" customWidth="1"/>
    <col min="5354" max="5360" width="14" customWidth="1"/>
    <col min="5361" max="5361" width="14.5703125" customWidth="1"/>
    <col min="5362" max="5362" width="13.28515625" customWidth="1"/>
    <col min="5363" max="5363" width="14.42578125" customWidth="1"/>
    <col min="5364" max="5364" width="11.42578125" customWidth="1"/>
    <col min="5365" max="5365" width="13.140625" bestFit="1" customWidth="1"/>
    <col min="5366" max="5366" width="15.28515625" customWidth="1"/>
    <col min="5368" max="5368" width="12.5703125" bestFit="1" customWidth="1"/>
    <col min="5369" max="5373" width="11.42578125" customWidth="1"/>
    <col min="5375" max="5375" width="12.5703125" bestFit="1" customWidth="1"/>
    <col min="5609" max="5609" width="13" customWidth="1"/>
    <col min="5610" max="5616" width="14" customWidth="1"/>
    <col min="5617" max="5617" width="14.5703125" customWidth="1"/>
    <col min="5618" max="5618" width="13.28515625" customWidth="1"/>
    <col min="5619" max="5619" width="14.42578125" customWidth="1"/>
    <col min="5620" max="5620" width="11.42578125" customWidth="1"/>
    <col min="5621" max="5621" width="13.140625" bestFit="1" customWidth="1"/>
    <col min="5622" max="5622" width="15.28515625" customWidth="1"/>
    <col min="5624" max="5624" width="12.5703125" bestFit="1" customWidth="1"/>
    <col min="5625" max="5629" width="11.42578125" customWidth="1"/>
    <col min="5631" max="5631" width="12.5703125" bestFit="1" customWidth="1"/>
    <col min="5865" max="5865" width="13" customWidth="1"/>
    <col min="5866" max="5872" width="14" customWidth="1"/>
    <col min="5873" max="5873" width="14.5703125" customWidth="1"/>
    <col min="5874" max="5874" width="13.28515625" customWidth="1"/>
    <col min="5875" max="5875" width="14.42578125" customWidth="1"/>
    <col min="5876" max="5876" width="11.42578125" customWidth="1"/>
    <col min="5877" max="5877" width="13.140625" bestFit="1" customWidth="1"/>
    <col min="5878" max="5878" width="15.28515625" customWidth="1"/>
    <col min="5880" max="5880" width="12.5703125" bestFit="1" customWidth="1"/>
    <col min="5881" max="5885" width="11.42578125" customWidth="1"/>
    <col min="5887" max="5887" width="12.5703125" bestFit="1" customWidth="1"/>
    <col min="6121" max="6121" width="13" customWidth="1"/>
    <col min="6122" max="6128" width="14" customWidth="1"/>
    <col min="6129" max="6129" width="14.5703125" customWidth="1"/>
    <col min="6130" max="6130" width="13.28515625" customWidth="1"/>
    <col min="6131" max="6131" width="14.42578125" customWidth="1"/>
    <col min="6132" max="6132" width="11.42578125" customWidth="1"/>
    <col min="6133" max="6133" width="13.140625" bestFit="1" customWidth="1"/>
    <col min="6134" max="6134" width="15.28515625" customWidth="1"/>
    <col min="6136" max="6136" width="12.5703125" bestFit="1" customWidth="1"/>
    <col min="6137" max="6141" width="11.42578125" customWidth="1"/>
    <col min="6143" max="6143" width="12.5703125" bestFit="1" customWidth="1"/>
    <col min="6377" max="6377" width="13" customWidth="1"/>
    <col min="6378" max="6384" width="14" customWidth="1"/>
    <col min="6385" max="6385" width="14.5703125" customWidth="1"/>
    <col min="6386" max="6386" width="13.28515625" customWidth="1"/>
    <col min="6387" max="6387" width="14.42578125" customWidth="1"/>
    <col min="6388" max="6388" width="11.42578125" customWidth="1"/>
    <col min="6389" max="6389" width="13.140625" bestFit="1" customWidth="1"/>
    <col min="6390" max="6390" width="15.28515625" customWidth="1"/>
    <col min="6392" max="6392" width="12.5703125" bestFit="1" customWidth="1"/>
    <col min="6393" max="6397" width="11.42578125" customWidth="1"/>
    <col min="6399" max="6399" width="12.5703125" bestFit="1" customWidth="1"/>
    <col min="6633" max="6633" width="13" customWidth="1"/>
    <col min="6634" max="6640" width="14" customWidth="1"/>
    <col min="6641" max="6641" width="14.5703125" customWidth="1"/>
    <col min="6642" max="6642" width="13.28515625" customWidth="1"/>
    <col min="6643" max="6643" width="14.42578125" customWidth="1"/>
    <col min="6644" max="6644" width="11.42578125" customWidth="1"/>
    <col min="6645" max="6645" width="13.140625" bestFit="1" customWidth="1"/>
    <col min="6646" max="6646" width="15.28515625" customWidth="1"/>
    <col min="6648" max="6648" width="12.5703125" bestFit="1" customWidth="1"/>
    <col min="6649" max="6653" width="11.42578125" customWidth="1"/>
    <col min="6655" max="6655" width="12.5703125" bestFit="1" customWidth="1"/>
    <col min="6889" max="6889" width="13" customWidth="1"/>
    <col min="6890" max="6896" width="14" customWidth="1"/>
    <col min="6897" max="6897" width="14.5703125" customWidth="1"/>
    <col min="6898" max="6898" width="13.28515625" customWidth="1"/>
    <col min="6899" max="6899" width="14.42578125" customWidth="1"/>
    <col min="6900" max="6900" width="11.42578125" customWidth="1"/>
    <col min="6901" max="6901" width="13.140625" bestFit="1" customWidth="1"/>
    <col min="6902" max="6902" width="15.28515625" customWidth="1"/>
    <col min="6904" max="6904" width="12.5703125" bestFit="1" customWidth="1"/>
    <col min="6905" max="6909" width="11.42578125" customWidth="1"/>
    <col min="6911" max="6911" width="12.5703125" bestFit="1" customWidth="1"/>
    <col min="7145" max="7145" width="13" customWidth="1"/>
    <col min="7146" max="7152" width="14" customWidth="1"/>
    <col min="7153" max="7153" width="14.5703125" customWidth="1"/>
    <col min="7154" max="7154" width="13.28515625" customWidth="1"/>
    <col min="7155" max="7155" width="14.42578125" customWidth="1"/>
    <col min="7156" max="7156" width="11.42578125" customWidth="1"/>
    <col min="7157" max="7157" width="13.140625" bestFit="1" customWidth="1"/>
    <col min="7158" max="7158" width="15.28515625" customWidth="1"/>
    <col min="7160" max="7160" width="12.5703125" bestFit="1" customWidth="1"/>
    <col min="7161" max="7165" width="11.42578125" customWidth="1"/>
    <col min="7167" max="7167" width="12.5703125" bestFit="1" customWidth="1"/>
    <col min="7401" max="7401" width="13" customWidth="1"/>
    <col min="7402" max="7408" width="14" customWidth="1"/>
    <col min="7409" max="7409" width="14.5703125" customWidth="1"/>
    <col min="7410" max="7410" width="13.28515625" customWidth="1"/>
    <col min="7411" max="7411" width="14.42578125" customWidth="1"/>
    <col min="7412" max="7412" width="11.42578125" customWidth="1"/>
    <col min="7413" max="7413" width="13.140625" bestFit="1" customWidth="1"/>
    <col min="7414" max="7414" width="15.28515625" customWidth="1"/>
    <col min="7416" max="7416" width="12.5703125" bestFit="1" customWidth="1"/>
    <col min="7417" max="7421" width="11.42578125" customWidth="1"/>
    <col min="7423" max="7423" width="12.5703125" bestFit="1" customWidth="1"/>
    <col min="7657" max="7657" width="13" customWidth="1"/>
    <col min="7658" max="7664" width="14" customWidth="1"/>
    <col min="7665" max="7665" width="14.5703125" customWidth="1"/>
    <col min="7666" max="7666" width="13.28515625" customWidth="1"/>
    <col min="7667" max="7667" width="14.42578125" customWidth="1"/>
    <col min="7668" max="7668" width="11.42578125" customWidth="1"/>
    <col min="7669" max="7669" width="13.140625" bestFit="1" customWidth="1"/>
    <col min="7670" max="7670" width="15.28515625" customWidth="1"/>
    <col min="7672" max="7672" width="12.5703125" bestFit="1" customWidth="1"/>
    <col min="7673" max="7677" width="11.42578125" customWidth="1"/>
    <col min="7679" max="7679" width="12.5703125" bestFit="1" customWidth="1"/>
    <col min="7913" max="7913" width="13" customWidth="1"/>
    <col min="7914" max="7920" width="14" customWidth="1"/>
    <col min="7921" max="7921" width="14.5703125" customWidth="1"/>
    <col min="7922" max="7922" width="13.28515625" customWidth="1"/>
    <col min="7923" max="7923" width="14.42578125" customWidth="1"/>
    <col min="7924" max="7924" width="11.42578125" customWidth="1"/>
    <col min="7925" max="7925" width="13.140625" bestFit="1" customWidth="1"/>
    <col min="7926" max="7926" width="15.28515625" customWidth="1"/>
    <col min="7928" max="7928" width="12.5703125" bestFit="1" customWidth="1"/>
    <col min="7929" max="7933" width="11.42578125" customWidth="1"/>
    <col min="7935" max="7935" width="12.5703125" bestFit="1" customWidth="1"/>
    <col min="8169" max="8169" width="13" customWidth="1"/>
    <col min="8170" max="8176" width="14" customWidth="1"/>
    <col min="8177" max="8177" width="14.5703125" customWidth="1"/>
    <col min="8178" max="8178" width="13.28515625" customWidth="1"/>
    <col min="8179" max="8179" width="14.42578125" customWidth="1"/>
    <col min="8180" max="8180" width="11.42578125" customWidth="1"/>
    <col min="8181" max="8181" width="13.140625" bestFit="1" customWidth="1"/>
    <col min="8182" max="8182" width="15.28515625" customWidth="1"/>
    <col min="8184" max="8184" width="12.5703125" bestFit="1" customWidth="1"/>
    <col min="8185" max="8189" width="11.42578125" customWidth="1"/>
    <col min="8191" max="8191" width="12.5703125" bestFit="1" customWidth="1"/>
    <col min="8425" max="8425" width="13" customWidth="1"/>
    <col min="8426" max="8432" width="14" customWidth="1"/>
    <col min="8433" max="8433" width="14.5703125" customWidth="1"/>
    <col min="8434" max="8434" width="13.28515625" customWidth="1"/>
    <col min="8435" max="8435" width="14.42578125" customWidth="1"/>
    <col min="8436" max="8436" width="11.42578125" customWidth="1"/>
    <col min="8437" max="8437" width="13.140625" bestFit="1" customWidth="1"/>
    <col min="8438" max="8438" width="15.28515625" customWidth="1"/>
    <col min="8440" max="8440" width="12.5703125" bestFit="1" customWidth="1"/>
    <col min="8441" max="8445" width="11.42578125" customWidth="1"/>
    <col min="8447" max="8447" width="12.5703125" bestFit="1" customWidth="1"/>
    <col min="8681" max="8681" width="13" customWidth="1"/>
    <col min="8682" max="8688" width="14" customWidth="1"/>
    <col min="8689" max="8689" width="14.5703125" customWidth="1"/>
    <col min="8690" max="8690" width="13.28515625" customWidth="1"/>
    <col min="8691" max="8691" width="14.42578125" customWidth="1"/>
    <col min="8692" max="8692" width="11.42578125" customWidth="1"/>
    <col min="8693" max="8693" width="13.140625" bestFit="1" customWidth="1"/>
    <col min="8694" max="8694" width="15.28515625" customWidth="1"/>
    <col min="8696" max="8696" width="12.5703125" bestFit="1" customWidth="1"/>
    <col min="8697" max="8701" width="11.42578125" customWidth="1"/>
    <col min="8703" max="8703" width="12.5703125" bestFit="1" customWidth="1"/>
    <col min="8937" max="8937" width="13" customWidth="1"/>
    <col min="8938" max="8944" width="14" customWidth="1"/>
    <col min="8945" max="8945" width="14.5703125" customWidth="1"/>
    <col min="8946" max="8946" width="13.28515625" customWidth="1"/>
    <col min="8947" max="8947" width="14.42578125" customWidth="1"/>
    <col min="8948" max="8948" width="11.42578125" customWidth="1"/>
    <col min="8949" max="8949" width="13.140625" bestFit="1" customWidth="1"/>
    <col min="8950" max="8950" width="15.28515625" customWidth="1"/>
    <col min="8952" max="8952" width="12.5703125" bestFit="1" customWidth="1"/>
    <col min="8953" max="8957" width="11.42578125" customWidth="1"/>
    <col min="8959" max="8959" width="12.5703125" bestFit="1" customWidth="1"/>
    <col min="9193" max="9193" width="13" customWidth="1"/>
    <col min="9194" max="9200" width="14" customWidth="1"/>
    <col min="9201" max="9201" width="14.5703125" customWidth="1"/>
    <col min="9202" max="9202" width="13.28515625" customWidth="1"/>
    <col min="9203" max="9203" width="14.42578125" customWidth="1"/>
    <col min="9204" max="9204" width="11.42578125" customWidth="1"/>
    <col min="9205" max="9205" width="13.140625" bestFit="1" customWidth="1"/>
    <col min="9206" max="9206" width="15.28515625" customWidth="1"/>
    <col min="9208" max="9208" width="12.5703125" bestFit="1" customWidth="1"/>
    <col min="9209" max="9213" width="11.42578125" customWidth="1"/>
    <col min="9215" max="9215" width="12.5703125" bestFit="1" customWidth="1"/>
    <col min="9449" max="9449" width="13" customWidth="1"/>
    <col min="9450" max="9456" width="14" customWidth="1"/>
    <col min="9457" max="9457" width="14.5703125" customWidth="1"/>
    <col min="9458" max="9458" width="13.28515625" customWidth="1"/>
    <col min="9459" max="9459" width="14.42578125" customWidth="1"/>
    <col min="9460" max="9460" width="11.42578125" customWidth="1"/>
    <col min="9461" max="9461" width="13.140625" bestFit="1" customWidth="1"/>
    <col min="9462" max="9462" width="15.28515625" customWidth="1"/>
    <col min="9464" max="9464" width="12.5703125" bestFit="1" customWidth="1"/>
    <col min="9465" max="9469" width="11.42578125" customWidth="1"/>
    <col min="9471" max="9471" width="12.5703125" bestFit="1" customWidth="1"/>
    <col min="9705" max="9705" width="13" customWidth="1"/>
    <col min="9706" max="9712" width="14" customWidth="1"/>
    <col min="9713" max="9713" width="14.5703125" customWidth="1"/>
    <col min="9714" max="9714" width="13.28515625" customWidth="1"/>
    <col min="9715" max="9715" width="14.42578125" customWidth="1"/>
    <col min="9716" max="9716" width="11.42578125" customWidth="1"/>
    <col min="9717" max="9717" width="13.140625" bestFit="1" customWidth="1"/>
    <col min="9718" max="9718" width="15.28515625" customWidth="1"/>
    <col min="9720" max="9720" width="12.5703125" bestFit="1" customWidth="1"/>
    <col min="9721" max="9725" width="11.42578125" customWidth="1"/>
    <col min="9727" max="9727" width="12.5703125" bestFit="1" customWidth="1"/>
    <col min="9961" max="9961" width="13" customWidth="1"/>
    <col min="9962" max="9968" width="14" customWidth="1"/>
    <col min="9969" max="9969" width="14.5703125" customWidth="1"/>
    <col min="9970" max="9970" width="13.28515625" customWidth="1"/>
    <col min="9971" max="9971" width="14.42578125" customWidth="1"/>
    <col min="9972" max="9972" width="11.42578125" customWidth="1"/>
    <col min="9973" max="9973" width="13.140625" bestFit="1" customWidth="1"/>
    <col min="9974" max="9974" width="15.28515625" customWidth="1"/>
    <col min="9976" max="9976" width="12.5703125" bestFit="1" customWidth="1"/>
    <col min="9977" max="9981" width="11.42578125" customWidth="1"/>
    <col min="9983" max="9983" width="12.5703125" bestFit="1" customWidth="1"/>
    <col min="10217" max="10217" width="13" customWidth="1"/>
    <col min="10218" max="10224" width="14" customWidth="1"/>
    <col min="10225" max="10225" width="14.5703125" customWidth="1"/>
    <col min="10226" max="10226" width="13.28515625" customWidth="1"/>
    <col min="10227" max="10227" width="14.42578125" customWidth="1"/>
    <col min="10228" max="10228" width="11.42578125" customWidth="1"/>
    <col min="10229" max="10229" width="13.140625" bestFit="1" customWidth="1"/>
    <col min="10230" max="10230" width="15.28515625" customWidth="1"/>
    <col min="10232" max="10232" width="12.5703125" bestFit="1" customWidth="1"/>
    <col min="10233" max="10237" width="11.42578125" customWidth="1"/>
    <col min="10239" max="10239" width="12.5703125" bestFit="1" customWidth="1"/>
    <col min="10473" max="10473" width="13" customWidth="1"/>
    <col min="10474" max="10480" width="14" customWidth="1"/>
    <col min="10481" max="10481" width="14.5703125" customWidth="1"/>
    <col min="10482" max="10482" width="13.28515625" customWidth="1"/>
    <col min="10483" max="10483" width="14.42578125" customWidth="1"/>
    <col min="10484" max="10484" width="11.42578125" customWidth="1"/>
    <col min="10485" max="10485" width="13.140625" bestFit="1" customWidth="1"/>
    <col min="10486" max="10486" width="15.28515625" customWidth="1"/>
    <col min="10488" max="10488" width="12.5703125" bestFit="1" customWidth="1"/>
    <col min="10489" max="10493" width="11.42578125" customWidth="1"/>
    <col min="10495" max="10495" width="12.5703125" bestFit="1" customWidth="1"/>
    <col min="10729" max="10729" width="13" customWidth="1"/>
    <col min="10730" max="10736" width="14" customWidth="1"/>
    <col min="10737" max="10737" width="14.5703125" customWidth="1"/>
    <col min="10738" max="10738" width="13.28515625" customWidth="1"/>
    <col min="10739" max="10739" width="14.42578125" customWidth="1"/>
    <col min="10740" max="10740" width="11.42578125" customWidth="1"/>
    <col min="10741" max="10741" width="13.140625" bestFit="1" customWidth="1"/>
    <col min="10742" max="10742" width="15.28515625" customWidth="1"/>
    <col min="10744" max="10744" width="12.5703125" bestFit="1" customWidth="1"/>
    <col min="10745" max="10749" width="11.42578125" customWidth="1"/>
    <col min="10751" max="10751" width="12.5703125" bestFit="1" customWidth="1"/>
    <col min="10985" max="10985" width="13" customWidth="1"/>
    <col min="10986" max="10992" width="14" customWidth="1"/>
    <col min="10993" max="10993" width="14.5703125" customWidth="1"/>
    <col min="10994" max="10994" width="13.28515625" customWidth="1"/>
    <col min="10995" max="10995" width="14.42578125" customWidth="1"/>
    <col min="10996" max="10996" width="11.42578125" customWidth="1"/>
    <col min="10997" max="10997" width="13.140625" bestFit="1" customWidth="1"/>
    <col min="10998" max="10998" width="15.28515625" customWidth="1"/>
    <col min="11000" max="11000" width="12.5703125" bestFit="1" customWidth="1"/>
    <col min="11001" max="11005" width="11.42578125" customWidth="1"/>
    <col min="11007" max="11007" width="12.5703125" bestFit="1" customWidth="1"/>
    <col min="11241" max="11241" width="13" customWidth="1"/>
    <col min="11242" max="11248" width="14" customWidth="1"/>
    <col min="11249" max="11249" width="14.5703125" customWidth="1"/>
    <col min="11250" max="11250" width="13.28515625" customWidth="1"/>
    <col min="11251" max="11251" width="14.42578125" customWidth="1"/>
    <col min="11252" max="11252" width="11.42578125" customWidth="1"/>
    <col min="11253" max="11253" width="13.140625" bestFit="1" customWidth="1"/>
    <col min="11254" max="11254" width="15.28515625" customWidth="1"/>
    <col min="11256" max="11256" width="12.5703125" bestFit="1" customWidth="1"/>
    <col min="11257" max="11261" width="11.42578125" customWidth="1"/>
    <col min="11263" max="11263" width="12.5703125" bestFit="1" customWidth="1"/>
    <col min="11497" max="11497" width="13" customWidth="1"/>
    <col min="11498" max="11504" width="14" customWidth="1"/>
    <col min="11505" max="11505" width="14.5703125" customWidth="1"/>
    <col min="11506" max="11506" width="13.28515625" customWidth="1"/>
    <col min="11507" max="11507" width="14.42578125" customWidth="1"/>
    <col min="11508" max="11508" width="11.42578125" customWidth="1"/>
    <col min="11509" max="11509" width="13.140625" bestFit="1" customWidth="1"/>
    <col min="11510" max="11510" width="15.28515625" customWidth="1"/>
    <col min="11512" max="11512" width="12.5703125" bestFit="1" customWidth="1"/>
    <col min="11513" max="11517" width="11.42578125" customWidth="1"/>
    <col min="11519" max="11519" width="12.5703125" bestFit="1" customWidth="1"/>
    <col min="11753" max="11753" width="13" customWidth="1"/>
    <col min="11754" max="11760" width="14" customWidth="1"/>
    <col min="11761" max="11761" width="14.5703125" customWidth="1"/>
    <col min="11762" max="11762" width="13.28515625" customWidth="1"/>
    <col min="11763" max="11763" width="14.42578125" customWidth="1"/>
    <col min="11764" max="11764" width="11.42578125" customWidth="1"/>
    <col min="11765" max="11765" width="13.140625" bestFit="1" customWidth="1"/>
    <col min="11766" max="11766" width="15.28515625" customWidth="1"/>
    <col min="11768" max="11768" width="12.5703125" bestFit="1" customWidth="1"/>
    <col min="11769" max="11773" width="11.42578125" customWidth="1"/>
    <col min="11775" max="11775" width="12.5703125" bestFit="1" customWidth="1"/>
    <col min="12009" max="12009" width="13" customWidth="1"/>
    <col min="12010" max="12016" width="14" customWidth="1"/>
    <col min="12017" max="12017" width="14.5703125" customWidth="1"/>
    <col min="12018" max="12018" width="13.28515625" customWidth="1"/>
    <col min="12019" max="12019" width="14.42578125" customWidth="1"/>
    <col min="12020" max="12020" width="11.42578125" customWidth="1"/>
    <col min="12021" max="12021" width="13.140625" bestFit="1" customWidth="1"/>
    <col min="12022" max="12022" width="15.28515625" customWidth="1"/>
    <col min="12024" max="12024" width="12.5703125" bestFit="1" customWidth="1"/>
    <col min="12025" max="12029" width="11.42578125" customWidth="1"/>
    <col min="12031" max="12031" width="12.5703125" bestFit="1" customWidth="1"/>
    <col min="12265" max="12265" width="13" customWidth="1"/>
    <col min="12266" max="12272" width="14" customWidth="1"/>
    <col min="12273" max="12273" width="14.5703125" customWidth="1"/>
    <col min="12274" max="12274" width="13.28515625" customWidth="1"/>
    <col min="12275" max="12275" width="14.42578125" customWidth="1"/>
    <col min="12276" max="12276" width="11.42578125" customWidth="1"/>
    <col min="12277" max="12277" width="13.140625" bestFit="1" customWidth="1"/>
    <col min="12278" max="12278" width="15.28515625" customWidth="1"/>
    <col min="12280" max="12280" width="12.5703125" bestFit="1" customWidth="1"/>
    <col min="12281" max="12285" width="11.42578125" customWidth="1"/>
    <col min="12287" max="12287" width="12.5703125" bestFit="1" customWidth="1"/>
    <col min="12521" max="12521" width="13" customWidth="1"/>
    <col min="12522" max="12528" width="14" customWidth="1"/>
    <col min="12529" max="12529" width="14.5703125" customWidth="1"/>
    <col min="12530" max="12530" width="13.28515625" customWidth="1"/>
    <col min="12531" max="12531" width="14.42578125" customWidth="1"/>
    <col min="12532" max="12532" width="11.42578125" customWidth="1"/>
    <col min="12533" max="12533" width="13.140625" bestFit="1" customWidth="1"/>
    <col min="12534" max="12534" width="15.28515625" customWidth="1"/>
    <col min="12536" max="12536" width="12.5703125" bestFit="1" customWidth="1"/>
    <col min="12537" max="12541" width="11.42578125" customWidth="1"/>
    <col min="12543" max="12543" width="12.5703125" bestFit="1" customWidth="1"/>
    <col min="12777" max="12777" width="13" customWidth="1"/>
    <col min="12778" max="12784" width="14" customWidth="1"/>
    <col min="12785" max="12785" width="14.5703125" customWidth="1"/>
    <col min="12786" max="12786" width="13.28515625" customWidth="1"/>
    <col min="12787" max="12787" width="14.42578125" customWidth="1"/>
    <col min="12788" max="12788" width="11.42578125" customWidth="1"/>
    <col min="12789" max="12789" width="13.140625" bestFit="1" customWidth="1"/>
    <col min="12790" max="12790" width="15.28515625" customWidth="1"/>
    <col min="12792" max="12792" width="12.5703125" bestFit="1" customWidth="1"/>
    <col min="12793" max="12797" width="11.42578125" customWidth="1"/>
    <col min="12799" max="12799" width="12.5703125" bestFit="1" customWidth="1"/>
    <col min="13033" max="13033" width="13" customWidth="1"/>
    <col min="13034" max="13040" width="14" customWidth="1"/>
    <col min="13041" max="13041" width="14.5703125" customWidth="1"/>
    <col min="13042" max="13042" width="13.28515625" customWidth="1"/>
    <col min="13043" max="13043" width="14.42578125" customWidth="1"/>
    <col min="13044" max="13044" width="11.42578125" customWidth="1"/>
    <col min="13045" max="13045" width="13.140625" bestFit="1" customWidth="1"/>
    <col min="13046" max="13046" width="15.28515625" customWidth="1"/>
    <col min="13048" max="13048" width="12.5703125" bestFit="1" customWidth="1"/>
    <col min="13049" max="13053" width="11.42578125" customWidth="1"/>
    <col min="13055" max="13055" width="12.5703125" bestFit="1" customWidth="1"/>
    <col min="13289" max="13289" width="13" customWidth="1"/>
    <col min="13290" max="13296" width="14" customWidth="1"/>
    <col min="13297" max="13297" width="14.5703125" customWidth="1"/>
    <col min="13298" max="13298" width="13.28515625" customWidth="1"/>
    <col min="13299" max="13299" width="14.42578125" customWidth="1"/>
    <col min="13300" max="13300" width="11.42578125" customWidth="1"/>
    <col min="13301" max="13301" width="13.140625" bestFit="1" customWidth="1"/>
    <col min="13302" max="13302" width="15.28515625" customWidth="1"/>
    <col min="13304" max="13304" width="12.5703125" bestFit="1" customWidth="1"/>
    <col min="13305" max="13309" width="11.42578125" customWidth="1"/>
    <col min="13311" max="13311" width="12.5703125" bestFit="1" customWidth="1"/>
    <col min="13545" max="13545" width="13" customWidth="1"/>
    <col min="13546" max="13552" width="14" customWidth="1"/>
    <col min="13553" max="13553" width="14.5703125" customWidth="1"/>
    <col min="13554" max="13554" width="13.28515625" customWidth="1"/>
    <col min="13555" max="13555" width="14.42578125" customWidth="1"/>
    <col min="13556" max="13556" width="11.42578125" customWidth="1"/>
    <col min="13557" max="13557" width="13.140625" bestFit="1" customWidth="1"/>
    <col min="13558" max="13558" width="15.28515625" customWidth="1"/>
    <col min="13560" max="13560" width="12.5703125" bestFit="1" customWidth="1"/>
    <col min="13561" max="13565" width="11.42578125" customWidth="1"/>
    <col min="13567" max="13567" width="12.5703125" bestFit="1" customWidth="1"/>
    <col min="13801" max="13801" width="13" customWidth="1"/>
    <col min="13802" max="13808" width="14" customWidth="1"/>
    <col min="13809" max="13809" width="14.5703125" customWidth="1"/>
    <col min="13810" max="13810" width="13.28515625" customWidth="1"/>
    <col min="13811" max="13811" width="14.42578125" customWidth="1"/>
    <col min="13812" max="13812" width="11.42578125" customWidth="1"/>
    <col min="13813" max="13813" width="13.140625" bestFit="1" customWidth="1"/>
    <col min="13814" max="13814" width="15.28515625" customWidth="1"/>
    <col min="13816" max="13816" width="12.5703125" bestFit="1" customWidth="1"/>
    <col min="13817" max="13821" width="11.42578125" customWidth="1"/>
    <col min="13823" max="13823" width="12.5703125" bestFit="1" customWidth="1"/>
    <col min="14057" max="14057" width="13" customWidth="1"/>
    <col min="14058" max="14064" width="14" customWidth="1"/>
    <col min="14065" max="14065" width="14.5703125" customWidth="1"/>
    <col min="14066" max="14066" width="13.28515625" customWidth="1"/>
    <col min="14067" max="14067" width="14.42578125" customWidth="1"/>
    <col min="14068" max="14068" width="11.42578125" customWidth="1"/>
    <col min="14069" max="14069" width="13.140625" bestFit="1" customWidth="1"/>
    <col min="14070" max="14070" width="15.28515625" customWidth="1"/>
    <col min="14072" max="14072" width="12.5703125" bestFit="1" customWidth="1"/>
    <col min="14073" max="14077" width="11.42578125" customWidth="1"/>
    <col min="14079" max="14079" width="12.5703125" bestFit="1" customWidth="1"/>
    <col min="14313" max="14313" width="13" customWidth="1"/>
    <col min="14314" max="14320" width="14" customWidth="1"/>
    <col min="14321" max="14321" width="14.5703125" customWidth="1"/>
    <col min="14322" max="14322" width="13.28515625" customWidth="1"/>
    <col min="14323" max="14323" width="14.42578125" customWidth="1"/>
    <col min="14324" max="14324" width="11.42578125" customWidth="1"/>
    <col min="14325" max="14325" width="13.140625" bestFit="1" customWidth="1"/>
    <col min="14326" max="14326" width="15.28515625" customWidth="1"/>
    <col min="14328" max="14328" width="12.5703125" bestFit="1" customWidth="1"/>
    <col min="14329" max="14333" width="11.42578125" customWidth="1"/>
    <col min="14335" max="14335" width="12.5703125" bestFit="1" customWidth="1"/>
    <col min="14569" max="14569" width="13" customWidth="1"/>
    <col min="14570" max="14576" width="14" customWidth="1"/>
    <col min="14577" max="14577" width="14.5703125" customWidth="1"/>
    <col min="14578" max="14578" width="13.28515625" customWidth="1"/>
    <col min="14579" max="14579" width="14.42578125" customWidth="1"/>
    <col min="14580" max="14580" width="11.42578125" customWidth="1"/>
    <col min="14581" max="14581" width="13.140625" bestFit="1" customWidth="1"/>
    <col min="14582" max="14582" width="15.28515625" customWidth="1"/>
    <col min="14584" max="14584" width="12.5703125" bestFit="1" customWidth="1"/>
    <col min="14585" max="14589" width="11.42578125" customWidth="1"/>
    <col min="14591" max="14591" width="12.5703125" bestFit="1" customWidth="1"/>
    <col min="14825" max="14825" width="13" customWidth="1"/>
    <col min="14826" max="14832" width="14" customWidth="1"/>
    <col min="14833" max="14833" width="14.5703125" customWidth="1"/>
    <col min="14834" max="14834" width="13.28515625" customWidth="1"/>
    <col min="14835" max="14835" width="14.42578125" customWidth="1"/>
    <col min="14836" max="14836" width="11.42578125" customWidth="1"/>
    <col min="14837" max="14837" width="13.140625" bestFit="1" customWidth="1"/>
    <col min="14838" max="14838" width="15.28515625" customWidth="1"/>
    <col min="14840" max="14840" width="12.5703125" bestFit="1" customWidth="1"/>
    <col min="14841" max="14845" width="11.42578125" customWidth="1"/>
    <col min="14847" max="14847" width="12.5703125" bestFit="1" customWidth="1"/>
    <col min="15081" max="15081" width="13" customWidth="1"/>
    <col min="15082" max="15088" width="14" customWidth="1"/>
    <col min="15089" max="15089" width="14.5703125" customWidth="1"/>
    <col min="15090" max="15090" width="13.28515625" customWidth="1"/>
    <col min="15091" max="15091" width="14.42578125" customWidth="1"/>
    <col min="15092" max="15092" width="11.42578125" customWidth="1"/>
    <col min="15093" max="15093" width="13.140625" bestFit="1" customWidth="1"/>
    <col min="15094" max="15094" width="15.28515625" customWidth="1"/>
    <col min="15096" max="15096" width="12.5703125" bestFit="1" customWidth="1"/>
    <col min="15097" max="15101" width="11.42578125" customWidth="1"/>
    <col min="15103" max="15103" width="12.5703125" bestFit="1" customWidth="1"/>
    <col min="15337" max="15337" width="13" customWidth="1"/>
    <col min="15338" max="15344" width="14" customWidth="1"/>
    <col min="15345" max="15345" width="14.5703125" customWidth="1"/>
    <col min="15346" max="15346" width="13.28515625" customWidth="1"/>
    <col min="15347" max="15347" width="14.42578125" customWidth="1"/>
    <col min="15348" max="15348" width="11.42578125" customWidth="1"/>
    <col min="15349" max="15349" width="13.140625" bestFit="1" customWidth="1"/>
    <col min="15350" max="15350" width="15.28515625" customWidth="1"/>
    <col min="15352" max="15352" width="12.5703125" bestFit="1" customWidth="1"/>
    <col min="15353" max="15357" width="11.42578125" customWidth="1"/>
    <col min="15359" max="15359" width="12.5703125" bestFit="1" customWidth="1"/>
    <col min="15593" max="15593" width="13" customWidth="1"/>
    <col min="15594" max="15600" width="14" customWidth="1"/>
    <col min="15601" max="15601" width="14.5703125" customWidth="1"/>
    <col min="15602" max="15602" width="13.28515625" customWidth="1"/>
    <col min="15603" max="15603" width="14.42578125" customWidth="1"/>
    <col min="15604" max="15604" width="11.42578125" customWidth="1"/>
    <col min="15605" max="15605" width="13.140625" bestFit="1" customWidth="1"/>
    <col min="15606" max="15606" width="15.28515625" customWidth="1"/>
    <col min="15608" max="15608" width="12.5703125" bestFit="1" customWidth="1"/>
    <col min="15609" max="15613" width="11.42578125" customWidth="1"/>
    <col min="15615" max="15615" width="12.5703125" bestFit="1" customWidth="1"/>
    <col min="15849" max="15849" width="13" customWidth="1"/>
    <col min="15850" max="15856" width="14" customWidth="1"/>
    <col min="15857" max="15857" width="14.5703125" customWidth="1"/>
    <col min="15858" max="15858" width="13.28515625" customWidth="1"/>
    <col min="15859" max="15859" width="14.42578125" customWidth="1"/>
    <col min="15860" max="15860" width="11.42578125" customWidth="1"/>
    <col min="15861" max="15861" width="13.140625" bestFit="1" customWidth="1"/>
    <col min="15862" max="15862" width="15.28515625" customWidth="1"/>
    <col min="15864" max="15864" width="12.5703125" bestFit="1" customWidth="1"/>
    <col min="15865" max="15869" width="11.42578125" customWidth="1"/>
    <col min="15871" max="15871" width="12.5703125" bestFit="1" customWidth="1"/>
    <col min="16105" max="16105" width="13" customWidth="1"/>
    <col min="16106" max="16112" width="14" customWidth="1"/>
    <col min="16113" max="16113" width="14.5703125" customWidth="1"/>
    <col min="16114" max="16114" width="13.28515625" customWidth="1"/>
    <col min="16115" max="16115" width="14.42578125" customWidth="1"/>
    <col min="16116" max="16116" width="11.42578125" customWidth="1"/>
    <col min="16117" max="16117" width="13.140625" bestFit="1" customWidth="1"/>
    <col min="16118" max="16118" width="15.28515625" customWidth="1"/>
    <col min="16120" max="16120" width="12.5703125" bestFit="1" customWidth="1"/>
    <col min="16121" max="16125" width="11.42578125" customWidth="1"/>
    <col min="16127" max="16127" width="12.5703125" bestFit="1" customWidth="1"/>
  </cols>
  <sheetData>
    <row r="4" spans="1:16">
      <c r="A4" s="38" t="s">
        <v>306</v>
      </c>
      <c r="B4" s="38"/>
      <c r="C4" s="38"/>
      <c r="D4" s="38"/>
      <c r="E4" s="38"/>
      <c r="F4" s="38"/>
      <c r="G4" s="38"/>
      <c r="H4" s="38"/>
    </row>
    <row r="5" spans="1:16">
      <c r="A5" s="38"/>
      <c r="B5" s="38"/>
      <c r="C5" s="38"/>
      <c r="D5" s="38"/>
      <c r="E5" s="38"/>
      <c r="F5" s="38"/>
      <c r="G5" s="38"/>
      <c r="H5" s="38"/>
      <c r="O5">
        <v>0</v>
      </c>
    </row>
    <row r="6" spans="1:16">
      <c r="A6" s="287"/>
      <c r="B6" s="583" t="s">
        <v>202</v>
      </c>
      <c r="C6" s="583"/>
      <c r="D6" s="583"/>
      <c r="E6" s="583"/>
      <c r="F6" s="287"/>
      <c r="G6" s="287"/>
      <c r="H6" s="287"/>
      <c r="I6" s="287"/>
      <c r="J6" s="584" t="s">
        <v>203</v>
      </c>
      <c r="K6" s="584"/>
      <c r="L6" s="584"/>
      <c r="M6" s="584"/>
    </row>
    <row r="7" spans="1:16">
      <c r="A7" s="287"/>
      <c r="B7" s="207">
        <v>0.05</v>
      </c>
      <c r="C7" s="207">
        <v>0.4</v>
      </c>
      <c r="D7" s="207">
        <v>0.55000000000000004</v>
      </c>
      <c r="E7" s="287"/>
      <c r="F7" s="287"/>
      <c r="G7" s="287"/>
      <c r="H7" s="287"/>
      <c r="I7" s="287"/>
      <c r="J7" s="288"/>
      <c r="K7" s="288"/>
      <c r="L7" s="288"/>
      <c r="M7" s="288"/>
    </row>
    <row r="8" spans="1:16">
      <c r="A8" s="195" t="s">
        <v>204</v>
      </c>
      <c r="B8" s="196">
        <v>1</v>
      </c>
      <c r="C8" s="196">
        <v>2</v>
      </c>
      <c r="D8" s="196">
        <v>3</v>
      </c>
      <c r="E8" s="196">
        <v>4</v>
      </c>
      <c r="F8" s="196">
        <v>5</v>
      </c>
      <c r="G8" s="196">
        <v>6</v>
      </c>
      <c r="H8" s="197" t="s">
        <v>205</v>
      </c>
      <c r="I8" s="195" t="s">
        <v>206</v>
      </c>
      <c r="J8" s="198">
        <v>1</v>
      </c>
      <c r="K8" s="198">
        <v>2</v>
      </c>
      <c r="L8" s="198">
        <v>3</v>
      </c>
      <c r="M8" s="198">
        <v>4</v>
      </c>
      <c r="N8" s="198">
        <v>5</v>
      </c>
      <c r="O8" s="198">
        <v>6</v>
      </c>
      <c r="P8" s="199" t="str">
        <f>+H8</f>
        <v>total</v>
      </c>
    </row>
    <row r="9" spans="1:16">
      <c r="A9" s="195" t="s">
        <v>207</v>
      </c>
      <c r="B9" s="78"/>
      <c r="C9" s="78"/>
      <c r="D9" s="78"/>
      <c r="E9" s="78"/>
      <c r="F9" s="78"/>
      <c r="G9" s="78"/>
      <c r="H9" s="78">
        <f>SUM(B9:G9)</f>
        <v>0</v>
      </c>
      <c r="I9" s="293">
        <v>1.125</v>
      </c>
      <c r="J9" s="78">
        <f t="shared" ref="J9:J20" si="0">+B9*I9</f>
        <v>0</v>
      </c>
      <c r="K9" s="78">
        <f t="shared" ref="K9:K20" si="1">+I9*C9</f>
        <v>0</v>
      </c>
      <c r="L9" s="78">
        <f t="shared" ref="L9:L20" si="2">+I9*D9</f>
        <v>0</v>
      </c>
      <c r="M9" s="78">
        <f t="shared" ref="M9:M20" si="3">+I9*E9</f>
        <v>0</v>
      </c>
      <c r="N9" s="200">
        <f>+F9*I9</f>
        <v>0</v>
      </c>
      <c r="O9" s="200">
        <f>+G9*I9</f>
        <v>0</v>
      </c>
      <c r="P9" s="200">
        <f>SUM(J9:O9)</f>
        <v>0</v>
      </c>
    </row>
    <row r="10" spans="1:16">
      <c r="A10" s="195" t="s">
        <v>208</v>
      </c>
      <c r="B10" s="78"/>
      <c r="C10" s="78"/>
      <c r="D10" s="78"/>
      <c r="E10" s="78"/>
      <c r="F10" s="78"/>
      <c r="G10" s="78"/>
      <c r="H10" s="78">
        <f t="shared" ref="H10:H21" si="4">SUM(B10:G10)</f>
        <v>0</v>
      </c>
      <c r="I10" s="293">
        <v>1.111</v>
      </c>
      <c r="J10" s="78">
        <f t="shared" si="0"/>
        <v>0</v>
      </c>
      <c r="K10" s="78">
        <f t="shared" si="1"/>
        <v>0</v>
      </c>
      <c r="L10" s="78">
        <f t="shared" si="2"/>
        <v>0</v>
      </c>
      <c r="M10" s="78">
        <f t="shared" si="3"/>
        <v>0</v>
      </c>
      <c r="N10" s="200">
        <f t="shared" ref="N10:N20" si="5">+F10*I10</f>
        <v>0</v>
      </c>
      <c r="O10" s="200">
        <f t="shared" ref="O10:O20" si="6">+G10*I10</f>
        <v>0</v>
      </c>
      <c r="P10" s="200">
        <f t="shared" ref="P10:P20" si="7">SUM(J10:O10)</f>
        <v>0</v>
      </c>
    </row>
    <row r="11" spans="1:16">
      <c r="A11" s="195" t="s">
        <v>209</v>
      </c>
      <c r="B11" s="78"/>
      <c r="C11" s="78"/>
      <c r="D11" s="78"/>
      <c r="E11" s="78"/>
      <c r="F11" s="78"/>
      <c r="G11" s="78"/>
      <c r="H11" s="78">
        <f t="shared" si="4"/>
        <v>0</v>
      </c>
      <c r="I11" s="293">
        <v>1.1080000000000001</v>
      </c>
      <c r="J11" s="78">
        <f t="shared" si="0"/>
        <v>0</v>
      </c>
      <c r="K11" s="78">
        <f t="shared" si="1"/>
        <v>0</v>
      </c>
      <c r="L11" s="78">
        <f t="shared" si="2"/>
        <v>0</v>
      </c>
      <c r="M11" s="78">
        <f t="shared" si="3"/>
        <v>0</v>
      </c>
      <c r="N11" s="200">
        <f t="shared" si="5"/>
        <v>0</v>
      </c>
      <c r="O11" s="200">
        <f t="shared" si="6"/>
        <v>0</v>
      </c>
      <c r="P11" s="200">
        <f t="shared" si="7"/>
        <v>0</v>
      </c>
    </row>
    <row r="12" spans="1:16">
      <c r="A12" s="195" t="s">
        <v>210</v>
      </c>
      <c r="B12" s="78"/>
      <c r="C12" s="78"/>
      <c r="D12" s="78"/>
      <c r="E12" s="78"/>
      <c r="F12" s="78"/>
      <c r="G12" s="78"/>
      <c r="H12" s="78">
        <f t="shared" si="4"/>
        <v>0</v>
      </c>
      <c r="I12" s="293">
        <v>1.0880000000000001</v>
      </c>
      <c r="J12" s="78">
        <f t="shared" si="0"/>
        <v>0</v>
      </c>
      <c r="K12" s="78">
        <f t="shared" si="1"/>
        <v>0</v>
      </c>
      <c r="L12" s="78">
        <f t="shared" si="2"/>
        <v>0</v>
      </c>
      <c r="M12" s="78">
        <f t="shared" si="3"/>
        <v>0</v>
      </c>
      <c r="N12" s="200">
        <f t="shared" si="5"/>
        <v>0</v>
      </c>
      <c r="O12" s="200">
        <f t="shared" si="6"/>
        <v>0</v>
      </c>
      <c r="P12" s="200">
        <f t="shared" si="7"/>
        <v>0</v>
      </c>
    </row>
    <row r="13" spans="1:16">
      <c r="A13" s="195" t="s">
        <v>211</v>
      </c>
      <c r="B13" s="78"/>
      <c r="C13" s="78"/>
      <c r="D13" s="78"/>
      <c r="E13" s="78"/>
      <c r="F13" s="78"/>
      <c r="G13" s="78"/>
      <c r="H13" s="78">
        <f t="shared" si="4"/>
        <v>0</v>
      </c>
      <c r="I13" s="293">
        <v>1.073</v>
      </c>
      <c r="J13" s="78">
        <f t="shared" si="0"/>
        <v>0</v>
      </c>
      <c r="K13" s="78">
        <f t="shared" si="1"/>
        <v>0</v>
      </c>
      <c r="L13" s="78">
        <f t="shared" si="2"/>
        <v>0</v>
      </c>
      <c r="M13" s="78">
        <f t="shared" si="3"/>
        <v>0</v>
      </c>
      <c r="N13" s="200">
        <f t="shared" si="5"/>
        <v>0</v>
      </c>
      <c r="O13" s="200">
        <f t="shared" si="6"/>
        <v>0</v>
      </c>
      <c r="P13" s="200">
        <f t="shared" si="7"/>
        <v>0</v>
      </c>
    </row>
    <row r="14" spans="1:16">
      <c r="A14" s="195" t="s">
        <v>212</v>
      </c>
      <c r="B14" s="78"/>
      <c r="C14" s="78"/>
      <c r="D14" s="78"/>
      <c r="E14" s="78"/>
      <c r="F14" s="78"/>
      <c r="G14" s="78"/>
      <c r="H14" s="78">
        <f t="shared" si="4"/>
        <v>0</v>
      </c>
      <c r="I14" s="293">
        <v>1.06</v>
      </c>
      <c r="J14" s="78">
        <f t="shared" si="0"/>
        <v>0</v>
      </c>
      <c r="K14" s="78">
        <f t="shared" si="1"/>
        <v>0</v>
      </c>
      <c r="L14" s="78">
        <f t="shared" si="2"/>
        <v>0</v>
      </c>
      <c r="M14" s="78">
        <f t="shared" si="3"/>
        <v>0</v>
      </c>
      <c r="N14" s="200">
        <f t="shared" si="5"/>
        <v>0</v>
      </c>
      <c r="O14" s="200">
        <f t="shared" si="6"/>
        <v>0</v>
      </c>
      <c r="P14" s="200">
        <f t="shared" si="7"/>
        <v>0</v>
      </c>
    </row>
    <row r="15" spans="1:16">
      <c r="A15" s="195" t="s">
        <v>213</v>
      </c>
      <c r="B15" s="78"/>
      <c r="C15" s="78"/>
      <c r="D15" s="78"/>
      <c r="E15" s="78">
        <f t="shared" ref="E15:G15" si="8">20000000*E7</f>
        <v>0</v>
      </c>
      <c r="F15" s="78">
        <f t="shared" si="8"/>
        <v>0</v>
      </c>
      <c r="G15" s="78">
        <f t="shared" si="8"/>
        <v>0</v>
      </c>
      <c r="H15" s="78">
        <f t="shared" si="4"/>
        <v>0</v>
      </c>
      <c r="I15" s="293">
        <v>1.05</v>
      </c>
      <c r="J15" s="78">
        <f t="shared" si="0"/>
        <v>0</v>
      </c>
      <c r="K15" s="78">
        <f t="shared" si="1"/>
        <v>0</v>
      </c>
      <c r="L15" s="78">
        <f t="shared" si="2"/>
        <v>0</v>
      </c>
      <c r="M15" s="78">
        <f t="shared" si="3"/>
        <v>0</v>
      </c>
      <c r="N15" s="200">
        <f t="shared" si="5"/>
        <v>0</v>
      </c>
      <c r="O15" s="200">
        <f t="shared" si="6"/>
        <v>0</v>
      </c>
      <c r="P15" s="200">
        <f t="shared" si="7"/>
        <v>0</v>
      </c>
    </row>
    <row r="16" spans="1:16">
      <c r="A16" s="195" t="s">
        <v>214</v>
      </c>
      <c r="B16" s="78"/>
      <c r="C16" s="78"/>
      <c r="D16" s="78"/>
      <c r="E16" s="78"/>
      <c r="F16" s="78"/>
      <c r="G16" s="78"/>
      <c r="H16" s="78">
        <f t="shared" si="4"/>
        <v>0</v>
      </c>
      <c r="I16" s="293">
        <v>1.036</v>
      </c>
      <c r="J16" s="78">
        <f t="shared" si="0"/>
        <v>0</v>
      </c>
      <c r="K16" s="78">
        <f t="shared" si="1"/>
        <v>0</v>
      </c>
      <c r="L16" s="78">
        <f t="shared" si="2"/>
        <v>0</v>
      </c>
      <c r="M16" s="78">
        <f t="shared" si="3"/>
        <v>0</v>
      </c>
      <c r="N16" s="200">
        <f t="shared" si="5"/>
        <v>0</v>
      </c>
      <c r="O16" s="200">
        <f t="shared" si="6"/>
        <v>0</v>
      </c>
      <c r="P16" s="200">
        <f t="shared" si="7"/>
        <v>0</v>
      </c>
    </row>
    <row r="17" spans="1:18">
      <c r="A17" s="195" t="s">
        <v>215</v>
      </c>
      <c r="B17" s="78"/>
      <c r="C17" s="78"/>
      <c r="D17" s="78"/>
      <c r="E17" s="78"/>
      <c r="F17" s="78"/>
      <c r="G17" s="78"/>
      <c r="H17" s="78">
        <f t="shared" si="4"/>
        <v>0</v>
      </c>
      <c r="I17" s="293">
        <v>1.024</v>
      </c>
      <c r="J17" s="78">
        <f t="shared" si="0"/>
        <v>0</v>
      </c>
      <c r="K17" s="78">
        <f t="shared" si="1"/>
        <v>0</v>
      </c>
      <c r="L17" s="78">
        <f t="shared" si="2"/>
        <v>0</v>
      </c>
      <c r="M17" s="78">
        <f t="shared" si="3"/>
        <v>0</v>
      </c>
      <c r="N17" s="200">
        <f t="shared" si="5"/>
        <v>0</v>
      </c>
      <c r="O17" s="200">
        <f t="shared" si="6"/>
        <v>0</v>
      </c>
      <c r="P17" s="200">
        <f t="shared" si="7"/>
        <v>0</v>
      </c>
    </row>
    <row r="18" spans="1:18">
      <c r="A18" s="195" t="s">
        <v>216</v>
      </c>
      <c r="B18" s="78"/>
      <c r="C18" s="78"/>
      <c r="D18" s="78"/>
      <c r="E18" s="78"/>
      <c r="F18" s="78"/>
      <c r="G18" s="78"/>
      <c r="H18" s="78">
        <f t="shared" si="4"/>
        <v>0</v>
      </c>
      <c r="I18" s="293">
        <v>1.0149999999999999</v>
      </c>
      <c r="J18" s="78">
        <f t="shared" si="0"/>
        <v>0</v>
      </c>
      <c r="K18" s="78">
        <f t="shared" si="1"/>
        <v>0</v>
      </c>
      <c r="L18" s="78">
        <f t="shared" si="2"/>
        <v>0</v>
      </c>
      <c r="M18" s="78">
        <f t="shared" si="3"/>
        <v>0</v>
      </c>
      <c r="N18" s="200">
        <f t="shared" si="5"/>
        <v>0</v>
      </c>
      <c r="O18" s="200">
        <f t="shared" si="6"/>
        <v>0</v>
      </c>
      <c r="P18" s="200">
        <f t="shared" si="7"/>
        <v>0</v>
      </c>
      <c r="R18">
        <v>3000000</v>
      </c>
    </row>
    <row r="19" spans="1:18">
      <c r="A19" s="195" t="s">
        <v>217</v>
      </c>
      <c r="B19" s="78"/>
      <c r="C19" s="78"/>
      <c r="D19" s="78"/>
      <c r="E19" s="78"/>
      <c r="F19" s="78"/>
      <c r="G19" s="78"/>
      <c r="H19" s="78">
        <f t="shared" si="4"/>
        <v>0</v>
      </c>
      <c r="I19" s="293">
        <v>1.01</v>
      </c>
      <c r="J19" s="78">
        <f t="shared" si="0"/>
        <v>0</v>
      </c>
      <c r="K19" s="78">
        <f t="shared" si="1"/>
        <v>0</v>
      </c>
      <c r="L19" s="78">
        <f t="shared" si="2"/>
        <v>0</v>
      </c>
      <c r="M19" s="78">
        <f t="shared" si="3"/>
        <v>0</v>
      </c>
      <c r="N19" s="200">
        <f t="shared" si="5"/>
        <v>0</v>
      </c>
      <c r="O19" s="200">
        <f t="shared" si="6"/>
        <v>0</v>
      </c>
      <c r="P19" s="200">
        <f t="shared" si="7"/>
        <v>0</v>
      </c>
    </row>
    <row r="20" spans="1:18">
      <c r="A20" s="195" t="s">
        <v>218</v>
      </c>
      <c r="B20" s="78">
        <v>5000000</v>
      </c>
      <c r="C20" s="78">
        <f>+B20</f>
        <v>5000000</v>
      </c>
      <c r="D20" s="78"/>
      <c r="E20" s="78"/>
      <c r="F20" s="78"/>
      <c r="G20" s="78"/>
      <c r="H20" s="78">
        <f t="shared" si="4"/>
        <v>10000000</v>
      </c>
      <c r="I20" s="293">
        <v>1</v>
      </c>
      <c r="J20" s="78">
        <f t="shared" si="0"/>
        <v>5000000</v>
      </c>
      <c r="K20" s="78">
        <f t="shared" si="1"/>
        <v>5000000</v>
      </c>
      <c r="L20" s="78">
        <f t="shared" si="2"/>
        <v>0</v>
      </c>
      <c r="M20" s="78">
        <f t="shared" si="3"/>
        <v>0</v>
      </c>
      <c r="N20" s="200">
        <f t="shared" si="5"/>
        <v>0</v>
      </c>
      <c r="O20" s="200">
        <f t="shared" si="6"/>
        <v>0</v>
      </c>
      <c r="P20" s="200">
        <f t="shared" si="7"/>
        <v>10000000</v>
      </c>
    </row>
    <row r="21" spans="1:18" ht="15.75" thickBot="1">
      <c r="A21" s="201" t="s">
        <v>219</v>
      </c>
      <c r="B21" s="208">
        <f t="shared" ref="B21:G21" si="9">SUM(B9:B20)</f>
        <v>5000000</v>
      </c>
      <c r="C21" s="208">
        <f t="shared" si="9"/>
        <v>5000000</v>
      </c>
      <c r="D21" s="208">
        <f t="shared" si="9"/>
        <v>0</v>
      </c>
      <c r="E21" s="208">
        <f t="shared" si="9"/>
        <v>0</v>
      </c>
      <c r="F21" s="208">
        <f t="shared" si="9"/>
        <v>0</v>
      </c>
      <c r="G21" s="208">
        <f t="shared" si="9"/>
        <v>0</v>
      </c>
      <c r="H21" s="209">
        <f t="shared" si="4"/>
        <v>10000000</v>
      </c>
      <c r="I21" s="202"/>
      <c r="J21" s="78">
        <f t="shared" ref="J21:P21" si="10">SUM(J9:J20)</f>
        <v>5000000</v>
      </c>
      <c r="K21" s="78">
        <f t="shared" si="10"/>
        <v>5000000</v>
      </c>
      <c r="L21" s="78">
        <f t="shared" si="10"/>
        <v>0</v>
      </c>
      <c r="M21" s="78">
        <f t="shared" si="10"/>
        <v>0</v>
      </c>
      <c r="N21" s="78">
        <f t="shared" si="10"/>
        <v>0</v>
      </c>
      <c r="O21" s="78">
        <f t="shared" si="10"/>
        <v>0</v>
      </c>
      <c r="P21" s="78">
        <f t="shared" si="10"/>
        <v>10000000</v>
      </c>
    </row>
    <row r="22" spans="1:18" ht="15.75" thickBot="1">
      <c r="B22" s="210"/>
      <c r="C22" s="210"/>
      <c r="D22" s="210"/>
      <c r="E22" s="210"/>
      <c r="F22" s="210"/>
      <c r="G22" s="210"/>
      <c r="H22" s="211">
        <f>SUM(H9:H20)</f>
        <v>10000000</v>
      </c>
      <c r="P22" s="203">
        <f>SUM(J21:O21)</f>
        <v>10000000</v>
      </c>
    </row>
    <row r="23" spans="1:18">
      <c r="B23" s="210"/>
      <c r="C23" s="210"/>
      <c r="D23" s="210"/>
      <c r="E23" s="210"/>
      <c r="F23" s="210"/>
      <c r="G23" s="210"/>
      <c r="H23" s="210"/>
    </row>
  </sheetData>
  <mergeCells count="2">
    <mergeCell ref="B6:E6"/>
    <mergeCell ref="J6:M6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13"/>
  <sheetViews>
    <sheetView showGridLines="0" zoomScaleNormal="100" workbookViewId="0">
      <selection activeCell="S11" sqref="S11"/>
    </sheetView>
  </sheetViews>
  <sheetFormatPr baseColWidth="10" defaultColWidth="11.5703125" defaultRowHeight="15"/>
  <cols>
    <col min="1" max="1" width="1.85546875" style="92" customWidth="1"/>
    <col min="2" max="2" width="8.140625" style="92" customWidth="1"/>
    <col min="3" max="4" width="4.5703125" style="92" customWidth="1"/>
    <col min="5" max="5" width="7.140625" style="92" customWidth="1"/>
    <col min="6" max="6" width="7.85546875" style="92" customWidth="1"/>
    <col min="7" max="7" width="4.5703125" style="92" customWidth="1"/>
    <col min="8" max="8" width="8.140625" style="92" customWidth="1"/>
    <col min="9" max="9" width="9.42578125" style="92" customWidth="1"/>
    <col min="10" max="10" width="7.140625" style="92" customWidth="1"/>
    <col min="11" max="12" width="8.5703125" style="92" customWidth="1"/>
    <col min="13" max="13" width="4.5703125" style="92" customWidth="1"/>
    <col min="14" max="14" width="7.42578125" style="92" customWidth="1"/>
    <col min="15" max="16" width="4.5703125" style="92" customWidth="1"/>
    <col min="17" max="17" width="7" style="92" customWidth="1"/>
    <col min="18" max="18" width="8.140625" style="115" customWidth="1"/>
    <col min="19" max="19" width="8" style="92" customWidth="1"/>
    <col min="20" max="20" width="7.140625" style="92" customWidth="1"/>
    <col min="21" max="21" width="24.5703125" style="92" customWidth="1"/>
    <col min="22" max="22" width="4.5703125" style="92" customWidth="1"/>
    <col min="23" max="23" width="7.85546875" style="92" customWidth="1"/>
    <col min="24" max="24" width="8.140625" style="92" customWidth="1"/>
    <col min="25" max="28" width="4.5703125" style="92" customWidth="1"/>
    <col min="29" max="29" width="11.5703125" style="92"/>
    <col min="30" max="30" width="8.42578125" style="92" customWidth="1"/>
    <col min="31" max="31" width="5.42578125" style="92" customWidth="1"/>
    <col min="32" max="33" width="5.140625" style="92" customWidth="1"/>
    <col min="34" max="34" width="6.42578125" style="92" customWidth="1"/>
    <col min="35" max="35" width="11.5703125" style="92"/>
    <col min="36" max="36" width="8.42578125" style="92" customWidth="1"/>
    <col min="37" max="37" width="3.140625" style="92" customWidth="1"/>
    <col min="38" max="38" width="5.140625" style="92" customWidth="1"/>
    <col min="39" max="39" width="7.42578125" style="92" customWidth="1"/>
    <col min="40" max="40" width="4.5703125" style="92" customWidth="1"/>
    <col min="41" max="256" width="11.5703125" style="92"/>
    <col min="257" max="257" width="1.85546875" style="92" customWidth="1"/>
    <col min="258" max="258" width="8.140625" style="92" customWidth="1"/>
    <col min="259" max="260" width="4.5703125" style="92" customWidth="1"/>
    <col min="261" max="261" width="7.140625" style="92" customWidth="1"/>
    <col min="262" max="262" width="7.85546875" style="92" customWidth="1"/>
    <col min="263" max="263" width="4.5703125" style="92" customWidth="1"/>
    <col min="264" max="264" width="8.140625" style="92" customWidth="1"/>
    <col min="265" max="265" width="9.42578125" style="92" customWidth="1"/>
    <col min="266" max="266" width="7.140625" style="92" customWidth="1"/>
    <col min="267" max="268" width="8.5703125" style="92" customWidth="1"/>
    <col min="269" max="269" width="4.5703125" style="92" customWidth="1"/>
    <col min="270" max="270" width="7.42578125" style="92" customWidth="1"/>
    <col min="271" max="272" width="4.5703125" style="92" customWidth="1"/>
    <col min="273" max="273" width="7" style="92" customWidth="1"/>
    <col min="274" max="274" width="8.140625" style="92" customWidth="1"/>
    <col min="275" max="275" width="8" style="92" customWidth="1"/>
    <col min="276" max="276" width="7.140625" style="92" customWidth="1"/>
    <col min="277" max="277" width="6.5703125" style="92" customWidth="1"/>
    <col min="278" max="278" width="4.5703125" style="92" customWidth="1"/>
    <col min="279" max="279" width="7.85546875" style="92" customWidth="1"/>
    <col min="280" max="280" width="8.140625" style="92" customWidth="1"/>
    <col min="281" max="284" width="4.5703125" style="92" customWidth="1"/>
    <col min="285" max="285" width="11.5703125" style="92"/>
    <col min="286" max="286" width="8.42578125" style="92" customWidth="1"/>
    <col min="287" max="287" width="5.42578125" style="92" customWidth="1"/>
    <col min="288" max="289" width="5.140625" style="92" customWidth="1"/>
    <col min="290" max="290" width="6.42578125" style="92" customWidth="1"/>
    <col min="291" max="291" width="11.5703125" style="92"/>
    <col min="292" max="292" width="8.42578125" style="92" customWidth="1"/>
    <col min="293" max="293" width="3.140625" style="92" customWidth="1"/>
    <col min="294" max="294" width="5.140625" style="92" customWidth="1"/>
    <col min="295" max="295" width="7.42578125" style="92" customWidth="1"/>
    <col min="296" max="296" width="4.5703125" style="92" customWidth="1"/>
    <col min="297" max="512" width="11.5703125" style="92"/>
    <col min="513" max="513" width="1.85546875" style="92" customWidth="1"/>
    <col min="514" max="514" width="8.140625" style="92" customWidth="1"/>
    <col min="515" max="516" width="4.5703125" style="92" customWidth="1"/>
    <col min="517" max="517" width="7.140625" style="92" customWidth="1"/>
    <col min="518" max="518" width="7.85546875" style="92" customWidth="1"/>
    <col min="519" max="519" width="4.5703125" style="92" customWidth="1"/>
    <col min="520" max="520" width="8.140625" style="92" customWidth="1"/>
    <col min="521" max="521" width="9.42578125" style="92" customWidth="1"/>
    <col min="522" max="522" width="7.140625" style="92" customWidth="1"/>
    <col min="523" max="524" width="8.5703125" style="92" customWidth="1"/>
    <col min="525" max="525" width="4.5703125" style="92" customWidth="1"/>
    <col min="526" max="526" width="7.42578125" style="92" customWidth="1"/>
    <col min="527" max="528" width="4.5703125" style="92" customWidth="1"/>
    <col min="529" max="529" width="7" style="92" customWidth="1"/>
    <col min="530" max="530" width="8.140625" style="92" customWidth="1"/>
    <col min="531" max="531" width="8" style="92" customWidth="1"/>
    <col min="532" max="532" width="7.140625" style="92" customWidth="1"/>
    <col min="533" max="533" width="6.5703125" style="92" customWidth="1"/>
    <col min="534" max="534" width="4.5703125" style="92" customWidth="1"/>
    <col min="535" max="535" width="7.85546875" style="92" customWidth="1"/>
    <col min="536" max="536" width="8.140625" style="92" customWidth="1"/>
    <col min="537" max="540" width="4.5703125" style="92" customWidth="1"/>
    <col min="541" max="541" width="11.5703125" style="92"/>
    <col min="542" max="542" width="8.42578125" style="92" customWidth="1"/>
    <col min="543" max="543" width="5.42578125" style="92" customWidth="1"/>
    <col min="544" max="545" width="5.140625" style="92" customWidth="1"/>
    <col min="546" max="546" width="6.42578125" style="92" customWidth="1"/>
    <col min="547" max="547" width="11.5703125" style="92"/>
    <col min="548" max="548" width="8.42578125" style="92" customWidth="1"/>
    <col min="549" max="549" width="3.140625" style="92" customWidth="1"/>
    <col min="550" max="550" width="5.140625" style="92" customWidth="1"/>
    <col min="551" max="551" width="7.42578125" style="92" customWidth="1"/>
    <col min="552" max="552" width="4.5703125" style="92" customWidth="1"/>
    <col min="553" max="768" width="11.5703125" style="92"/>
    <col min="769" max="769" width="1.85546875" style="92" customWidth="1"/>
    <col min="770" max="770" width="8.140625" style="92" customWidth="1"/>
    <col min="771" max="772" width="4.5703125" style="92" customWidth="1"/>
    <col min="773" max="773" width="7.140625" style="92" customWidth="1"/>
    <col min="774" max="774" width="7.85546875" style="92" customWidth="1"/>
    <col min="775" max="775" width="4.5703125" style="92" customWidth="1"/>
    <col min="776" max="776" width="8.140625" style="92" customWidth="1"/>
    <col min="777" max="777" width="9.42578125" style="92" customWidth="1"/>
    <col min="778" max="778" width="7.140625" style="92" customWidth="1"/>
    <col min="779" max="780" width="8.5703125" style="92" customWidth="1"/>
    <col min="781" max="781" width="4.5703125" style="92" customWidth="1"/>
    <col min="782" max="782" width="7.42578125" style="92" customWidth="1"/>
    <col min="783" max="784" width="4.5703125" style="92" customWidth="1"/>
    <col min="785" max="785" width="7" style="92" customWidth="1"/>
    <col min="786" max="786" width="8.140625" style="92" customWidth="1"/>
    <col min="787" max="787" width="8" style="92" customWidth="1"/>
    <col min="788" max="788" width="7.140625" style="92" customWidth="1"/>
    <col min="789" max="789" width="6.5703125" style="92" customWidth="1"/>
    <col min="790" max="790" width="4.5703125" style="92" customWidth="1"/>
    <col min="791" max="791" width="7.85546875" style="92" customWidth="1"/>
    <col min="792" max="792" width="8.140625" style="92" customWidth="1"/>
    <col min="793" max="796" width="4.5703125" style="92" customWidth="1"/>
    <col min="797" max="797" width="11.5703125" style="92"/>
    <col min="798" max="798" width="8.42578125" style="92" customWidth="1"/>
    <col min="799" max="799" width="5.42578125" style="92" customWidth="1"/>
    <col min="800" max="801" width="5.140625" style="92" customWidth="1"/>
    <col min="802" max="802" width="6.42578125" style="92" customWidth="1"/>
    <col min="803" max="803" width="11.5703125" style="92"/>
    <col min="804" max="804" width="8.42578125" style="92" customWidth="1"/>
    <col min="805" max="805" width="3.140625" style="92" customWidth="1"/>
    <col min="806" max="806" width="5.140625" style="92" customWidth="1"/>
    <col min="807" max="807" width="7.42578125" style="92" customWidth="1"/>
    <col min="808" max="808" width="4.5703125" style="92" customWidth="1"/>
    <col min="809" max="1024" width="11.5703125" style="92"/>
    <col min="1025" max="1025" width="1.85546875" style="92" customWidth="1"/>
    <col min="1026" max="1026" width="8.140625" style="92" customWidth="1"/>
    <col min="1027" max="1028" width="4.5703125" style="92" customWidth="1"/>
    <col min="1029" max="1029" width="7.140625" style="92" customWidth="1"/>
    <col min="1030" max="1030" width="7.85546875" style="92" customWidth="1"/>
    <col min="1031" max="1031" width="4.5703125" style="92" customWidth="1"/>
    <col min="1032" max="1032" width="8.140625" style="92" customWidth="1"/>
    <col min="1033" max="1033" width="9.42578125" style="92" customWidth="1"/>
    <col min="1034" max="1034" width="7.140625" style="92" customWidth="1"/>
    <col min="1035" max="1036" width="8.5703125" style="92" customWidth="1"/>
    <col min="1037" max="1037" width="4.5703125" style="92" customWidth="1"/>
    <col min="1038" max="1038" width="7.42578125" style="92" customWidth="1"/>
    <col min="1039" max="1040" width="4.5703125" style="92" customWidth="1"/>
    <col min="1041" max="1041" width="7" style="92" customWidth="1"/>
    <col min="1042" max="1042" width="8.140625" style="92" customWidth="1"/>
    <col min="1043" max="1043" width="8" style="92" customWidth="1"/>
    <col min="1044" max="1044" width="7.140625" style="92" customWidth="1"/>
    <col min="1045" max="1045" width="6.5703125" style="92" customWidth="1"/>
    <col min="1046" max="1046" width="4.5703125" style="92" customWidth="1"/>
    <col min="1047" max="1047" width="7.85546875" style="92" customWidth="1"/>
    <col min="1048" max="1048" width="8.140625" style="92" customWidth="1"/>
    <col min="1049" max="1052" width="4.5703125" style="92" customWidth="1"/>
    <col min="1053" max="1053" width="11.5703125" style="92"/>
    <col min="1054" max="1054" width="8.42578125" style="92" customWidth="1"/>
    <col min="1055" max="1055" width="5.42578125" style="92" customWidth="1"/>
    <col min="1056" max="1057" width="5.140625" style="92" customWidth="1"/>
    <col min="1058" max="1058" width="6.42578125" style="92" customWidth="1"/>
    <col min="1059" max="1059" width="11.5703125" style="92"/>
    <col min="1060" max="1060" width="8.42578125" style="92" customWidth="1"/>
    <col min="1061" max="1061" width="3.140625" style="92" customWidth="1"/>
    <col min="1062" max="1062" width="5.140625" style="92" customWidth="1"/>
    <col min="1063" max="1063" width="7.42578125" style="92" customWidth="1"/>
    <col min="1064" max="1064" width="4.5703125" style="92" customWidth="1"/>
    <col min="1065" max="1280" width="11.5703125" style="92"/>
    <col min="1281" max="1281" width="1.85546875" style="92" customWidth="1"/>
    <col min="1282" max="1282" width="8.140625" style="92" customWidth="1"/>
    <col min="1283" max="1284" width="4.5703125" style="92" customWidth="1"/>
    <col min="1285" max="1285" width="7.140625" style="92" customWidth="1"/>
    <col min="1286" max="1286" width="7.85546875" style="92" customWidth="1"/>
    <col min="1287" max="1287" width="4.5703125" style="92" customWidth="1"/>
    <col min="1288" max="1288" width="8.140625" style="92" customWidth="1"/>
    <col min="1289" max="1289" width="9.42578125" style="92" customWidth="1"/>
    <col min="1290" max="1290" width="7.140625" style="92" customWidth="1"/>
    <col min="1291" max="1292" width="8.5703125" style="92" customWidth="1"/>
    <col min="1293" max="1293" width="4.5703125" style="92" customWidth="1"/>
    <col min="1294" max="1294" width="7.42578125" style="92" customWidth="1"/>
    <col min="1295" max="1296" width="4.5703125" style="92" customWidth="1"/>
    <col min="1297" max="1297" width="7" style="92" customWidth="1"/>
    <col min="1298" max="1298" width="8.140625" style="92" customWidth="1"/>
    <col min="1299" max="1299" width="8" style="92" customWidth="1"/>
    <col min="1300" max="1300" width="7.140625" style="92" customWidth="1"/>
    <col min="1301" max="1301" width="6.5703125" style="92" customWidth="1"/>
    <col min="1302" max="1302" width="4.5703125" style="92" customWidth="1"/>
    <col min="1303" max="1303" width="7.85546875" style="92" customWidth="1"/>
    <col min="1304" max="1304" width="8.140625" style="92" customWidth="1"/>
    <col min="1305" max="1308" width="4.5703125" style="92" customWidth="1"/>
    <col min="1309" max="1309" width="11.5703125" style="92"/>
    <col min="1310" max="1310" width="8.42578125" style="92" customWidth="1"/>
    <col min="1311" max="1311" width="5.42578125" style="92" customWidth="1"/>
    <col min="1312" max="1313" width="5.140625" style="92" customWidth="1"/>
    <col min="1314" max="1314" width="6.42578125" style="92" customWidth="1"/>
    <col min="1315" max="1315" width="11.5703125" style="92"/>
    <col min="1316" max="1316" width="8.42578125" style="92" customWidth="1"/>
    <col min="1317" max="1317" width="3.140625" style="92" customWidth="1"/>
    <col min="1318" max="1318" width="5.140625" style="92" customWidth="1"/>
    <col min="1319" max="1319" width="7.42578125" style="92" customWidth="1"/>
    <col min="1320" max="1320" width="4.5703125" style="92" customWidth="1"/>
    <col min="1321" max="1536" width="11.5703125" style="92"/>
    <col min="1537" max="1537" width="1.85546875" style="92" customWidth="1"/>
    <col min="1538" max="1538" width="8.140625" style="92" customWidth="1"/>
    <col min="1539" max="1540" width="4.5703125" style="92" customWidth="1"/>
    <col min="1541" max="1541" width="7.140625" style="92" customWidth="1"/>
    <col min="1542" max="1542" width="7.85546875" style="92" customWidth="1"/>
    <col min="1543" max="1543" width="4.5703125" style="92" customWidth="1"/>
    <col min="1544" max="1544" width="8.140625" style="92" customWidth="1"/>
    <col min="1545" max="1545" width="9.42578125" style="92" customWidth="1"/>
    <col min="1546" max="1546" width="7.140625" style="92" customWidth="1"/>
    <col min="1547" max="1548" width="8.5703125" style="92" customWidth="1"/>
    <col min="1549" max="1549" width="4.5703125" style="92" customWidth="1"/>
    <col min="1550" max="1550" width="7.42578125" style="92" customWidth="1"/>
    <col min="1551" max="1552" width="4.5703125" style="92" customWidth="1"/>
    <col min="1553" max="1553" width="7" style="92" customWidth="1"/>
    <col min="1554" max="1554" width="8.140625" style="92" customWidth="1"/>
    <col min="1555" max="1555" width="8" style="92" customWidth="1"/>
    <col min="1556" max="1556" width="7.140625" style="92" customWidth="1"/>
    <col min="1557" max="1557" width="6.5703125" style="92" customWidth="1"/>
    <col min="1558" max="1558" width="4.5703125" style="92" customWidth="1"/>
    <col min="1559" max="1559" width="7.85546875" style="92" customWidth="1"/>
    <col min="1560" max="1560" width="8.140625" style="92" customWidth="1"/>
    <col min="1561" max="1564" width="4.5703125" style="92" customWidth="1"/>
    <col min="1565" max="1565" width="11.5703125" style="92"/>
    <col min="1566" max="1566" width="8.42578125" style="92" customWidth="1"/>
    <col min="1567" max="1567" width="5.42578125" style="92" customWidth="1"/>
    <col min="1568" max="1569" width="5.140625" style="92" customWidth="1"/>
    <col min="1570" max="1570" width="6.42578125" style="92" customWidth="1"/>
    <col min="1571" max="1571" width="11.5703125" style="92"/>
    <col min="1572" max="1572" width="8.42578125" style="92" customWidth="1"/>
    <col min="1573" max="1573" width="3.140625" style="92" customWidth="1"/>
    <col min="1574" max="1574" width="5.140625" style="92" customWidth="1"/>
    <col min="1575" max="1575" width="7.42578125" style="92" customWidth="1"/>
    <col min="1576" max="1576" width="4.5703125" style="92" customWidth="1"/>
    <col min="1577" max="1792" width="11.5703125" style="92"/>
    <col min="1793" max="1793" width="1.85546875" style="92" customWidth="1"/>
    <col min="1794" max="1794" width="8.140625" style="92" customWidth="1"/>
    <col min="1795" max="1796" width="4.5703125" style="92" customWidth="1"/>
    <col min="1797" max="1797" width="7.140625" style="92" customWidth="1"/>
    <col min="1798" max="1798" width="7.85546875" style="92" customWidth="1"/>
    <col min="1799" max="1799" width="4.5703125" style="92" customWidth="1"/>
    <col min="1800" max="1800" width="8.140625" style="92" customWidth="1"/>
    <col min="1801" max="1801" width="9.42578125" style="92" customWidth="1"/>
    <col min="1802" max="1802" width="7.140625" style="92" customWidth="1"/>
    <col min="1803" max="1804" width="8.5703125" style="92" customWidth="1"/>
    <col min="1805" max="1805" width="4.5703125" style="92" customWidth="1"/>
    <col min="1806" max="1806" width="7.42578125" style="92" customWidth="1"/>
    <col min="1807" max="1808" width="4.5703125" style="92" customWidth="1"/>
    <col min="1809" max="1809" width="7" style="92" customWidth="1"/>
    <col min="1810" max="1810" width="8.140625" style="92" customWidth="1"/>
    <col min="1811" max="1811" width="8" style="92" customWidth="1"/>
    <col min="1812" max="1812" width="7.140625" style="92" customWidth="1"/>
    <col min="1813" max="1813" width="6.5703125" style="92" customWidth="1"/>
    <col min="1814" max="1814" width="4.5703125" style="92" customWidth="1"/>
    <col min="1815" max="1815" width="7.85546875" style="92" customWidth="1"/>
    <col min="1816" max="1816" width="8.140625" style="92" customWidth="1"/>
    <col min="1817" max="1820" width="4.5703125" style="92" customWidth="1"/>
    <col min="1821" max="1821" width="11.5703125" style="92"/>
    <col min="1822" max="1822" width="8.42578125" style="92" customWidth="1"/>
    <col min="1823" max="1823" width="5.42578125" style="92" customWidth="1"/>
    <col min="1824" max="1825" width="5.140625" style="92" customWidth="1"/>
    <col min="1826" max="1826" width="6.42578125" style="92" customWidth="1"/>
    <col min="1827" max="1827" width="11.5703125" style="92"/>
    <col min="1828" max="1828" width="8.42578125" style="92" customWidth="1"/>
    <col min="1829" max="1829" width="3.140625" style="92" customWidth="1"/>
    <col min="1830" max="1830" width="5.140625" style="92" customWidth="1"/>
    <col min="1831" max="1831" width="7.42578125" style="92" customWidth="1"/>
    <col min="1832" max="1832" width="4.5703125" style="92" customWidth="1"/>
    <col min="1833" max="2048" width="11.5703125" style="92"/>
    <col min="2049" max="2049" width="1.85546875" style="92" customWidth="1"/>
    <col min="2050" max="2050" width="8.140625" style="92" customWidth="1"/>
    <col min="2051" max="2052" width="4.5703125" style="92" customWidth="1"/>
    <col min="2053" max="2053" width="7.140625" style="92" customWidth="1"/>
    <col min="2054" max="2054" width="7.85546875" style="92" customWidth="1"/>
    <col min="2055" max="2055" width="4.5703125" style="92" customWidth="1"/>
    <col min="2056" max="2056" width="8.140625" style="92" customWidth="1"/>
    <col min="2057" max="2057" width="9.42578125" style="92" customWidth="1"/>
    <col min="2058" max="2058" width="7.140625" style="92" customWidth="1"/>
    <col min="2059" max="2060" width="8.5703125" style="92" customWidth="1"/>
    <col min="2061" max="2061" width="4.5703125" style="92" customWidth="1"/>
    <col min="2062" max="2062" width="7.42578125" style="92" customWidth="1"/>
    <col min="2063" max="2064" width="4.5703125" style="92" customWidth="1"/>
    <col min="2065" max="2065" width="7" style="92" customWidth="1"/>
    <col min="2066" max="2066" width="8.140625" style="92" customWidth="1"/>
    <col min="2067" max="2067" width="8" style="92" customWidth="1"/>
    <col min="2068" max="2068" width="7.140625" style="92" customWidth="1"/>
    <col min="2069" max="2069" width="6.5703125" style="92" customWidth="1"/>
    <col min="2070" max="2070" width="4.5703125" style="92" customWidth="1"/>
    <col min="2071" max="2071" width="7.85546875" style="92" customWidth="1"/>
    <col min="2072" max="2072" width="8.140625" style="92" customWidth="1"/>
    <col min="2073" max="2076" width="4.5703125" style="92" customWidth="1"/>
    <col min="2077" max="2077" width="11.5703125" style="92"/>
    <col min="2078" max="2078" width="8.42578125" style="92" customWidth="1"/>
    <col min="2079" max="2079" width="5.42578125" style="92" customWidth="1"/>
    <col min="2080" max="2081" width="5.140625" style="92" customWidth="1"/>
    <col min="2082" max="2082" width="6.42578125" style="92" customWidth="1"/>
    <col min="2083" max="2083" width="11.5703125" style="92"/>
    <col min="2084" max="2084" width="8.42578125" style="92" customWidth="1"/>
    <col min="2085" max="2085" width="3.140625" style="92" customWidth="1"/>
    <col min="2086" max="2086" width="5.140625" style="92" customWidth="1"/>
    <col min="2087" max="2087" width="7.42578125" style="92" customWidth="1"/>
    <col min="2088" max="2088" width="4.5703125" style="92" customWidth="1"/>
    <col min="2089" max="2304" width="11.5703125" style="92"/>
    <col min="2305" max="2305" width="1.85546875" style="92" customWidth="1"/>
    <col min="2306" max="2306" width="8.140625" style="92" customWidth="1"/>
    <col min="2307" max="2308" width="4.5703125" style="92" customWidth="1"/>
    <col min="2309" max="2309" width="7.140625" style="92" customWidth="1"/>
    <col min="2310" max="2310" width="7.85546875" style="92" customWidth="1"/>
    <col min="2311" max="2311" width="4.5703125" style="92" customWidth="1"/>
    <col min="2312" max="2312" width="8.140625" style="92" customWidth="1"/>
    <col min="2313" max="2313" width="9.42578125" style="92" customWidth="1"/>
    <col min="2314" max="2314" width="7.140625" style="92" customWidth="1"/>
    <col min="2315" max="2316" width="8.5703125" style="92" customWidth="1"/>
    <col min="2317" max="2317" width="4.5703125" style="92" customWidth="1"/>
    <col min="2318" max="2318" width="7.42578125" style="92" customWidth="1"/>
    <col min="2319" max="2320" width="4.5703125" style="92" customWidth="1"/>
    <col min="2321" max="2321" width="7" style="92" customWidth="1"/>
    <col min="2322" max="2322" width="8.140625" style="92" customWidth="1"/>
    <col min="2323" max="2323" width="8" style="92" customWidth="1"/>
    <col min="2324" max="2324" width="7.140625" style="92" customWidth="1"/>
    <col min="2325" max="2325" width="6.5703125" style="92" customWidth="1"/>
    <col min="2326" max="2326" width="4.5703125" style="92" customWidth="1"/>
    <col min="2327" max="2327" width="7.85546875" style="92" customWidth="1"/>
    <col min="2328" max="2328" width="8.140625" style="92" customWidth="1"/>
    <col min="2329" max="2332" width="4.5703125" style="92" customWidth="1"/>
    <col min="2333" max="2333" width="11.5703125" style="92"/>
    <col min="2334" max="2334" width="8.42578125" style="92" customWidth="1"/>
    <col min="2335" max="2335" width="5.42578125" style="92" customWidth="1"/>
    <col min="2336" max="2337" width="5.140625" style="92" customWidth="1"/>
    <col min="2338" max="2338" width="6.42578125" style="92" customWidth="1"/>
    <col min="2339" max="2339" width="11.5703125" style="92"/>
    <col min="2340" max="2340" width="8.42578125" style="92" customWidth="1"/>
    <col min="2341" max="2341" width="3.140625" style="92" customWidth="1"/>
    <col min="2342" max="2342" width="5.140625" style="92" customWidth="1"/>
    <col min="2343" max="2343" width="7.42578125" style="92" customWidth="1"/>
    <col min="2344" max="2344" width="4.5703125" style="92" customWidth="1"/>
    <col min="2345" max="2560" width="11.5703125" style="92"/>
    <col min="2561" max="2561" width="1.85546875" style="92" customWidth="1"/>
    <col min="2562" max="2562" width="8.140625" style="92" customWidth="1"/>
    <col min="2563" max="2564" width="4.5703125" style="92" customWidth="1"/>
    <col min="2565" max="2565" width="7.140625" style="92" customWidth="1"/>
    <col min="2566" max="2566" width="7.85546875" style="92" customWidth="1"/>
    <col min="2567" max="2567" width="4.5703125" style="92" customWidth="1"/>
    <col min="2568" max="2568" width="8.140625" style="92" customWidth="1"/>
    <col min="2569" max="2569" width="9.42578125" style="92" customWidth="1"/>
    <col min="2570" max="2570" width="7.140625" style="92" customWidth="1"/>
    <col min="2571" max="2572" width="8.5703125" style="92" customWidth="1"/>
    <col min="2573" max="2573" width="4.5703125" style="92" customWidth="1"/>
    <col min="2574" max="2574" width="7.42578125" style="92" customWidth="1"/>
    <col min="2575" max="2576" width="4.5703125" style="92" customWidth="1"/>
    <col min="2577" max="2577" width="7" style="92" customWidth="1"/>
    <col min="2578" max="2578" width="8.140625" style="92" customWidth="1"/>
    <col min="2579" max="2579" width="8" style="92" customWidth="1"/>
    <col min="2580" max="2580" width="7.140625" style="92" customWidth="1"/>
    <col min="2581" max="2581" width="6.5703125" style="92" customWidth="1"/>
    <col min="2582" max="2582" width="4.5703125" style="92" customWidth="1"/>
    <col min="2583" max="2583" width="7.85546875" style="92" customWidth="1"/>
    <col min="2584" max="2584" width="8.140625" style="92" customWidth="1"/>
    <col min="2585" max="2588" width="4.5703125" style="92" customWidth="1"/>
    <col min="2589" max="2589" width="11.5703125" style="92"/>
    <col min="2590" max="2590" width="8.42578125" style="92" customWidth="1"/>
    <col min="2591" max="2591" width="5.42578125" style="92" customWidth="1"/>
    <col min="2592" max="2593" width="5.140625" style="92" customWidth="1"/>
    <col min="2594" max="2594" width="6.42578125" style="92" customWidth="1"/>
    <col min="2595" max="2595" width="11.5703125" style="92"/>
    <col min="2596" max="2596" width="8.42578125" style="92" customWidth="1"/>
    <col min="2597" max="2597" width="3.140625" style="92" customWidth="1"/>
    <col min="2598" max="2598" width="5.140625" style="92" customWidth="1"/>
    <col min="2599" max="2599" width="7.42578125" style="92" customWidth="1"/>
    <col min="2600" max="2600" width="4.5703125" style="92" customWidth="1"/>
    <col min="2601" max="2816" width="11.5703125" style="92"/>
    <col min="2817" max="2817" width="1.85546875" style="92" customWidth="1"/>
    <col min="2818" max="2818" width="8.140625" style="92" customWidth="1"/>
    <col min="2819" max="2820" width="4.5703125" style="92" customWidth="1"/>
    <col min="2821" max="2821" width="7.140625" style="92" customWidth="1"/>
    <col min="2822" max="2822" width="7.85546875" style="92" customWidth="1"/>
    <col min="2823" max="2823" width="4.5703125" style="92" customWidth="1"/>
    <col min="2824" max="2824" width="8.140625" style="92" customWidth="1"/>
    <col min="2825" max="2825" width="9.42578125" style="92" customWidth="1"/>
    <col min="2826" max="2826" width="7.140625" style="92" customWidth="1"/>
    <col min="2827" max="2828" width="8.5703125" style="92" customWidth="1"/>
    <col min="2829" max="2829" width="4.5703125" style="92" customWidth="1"/>
    <col min="2830" max="2830" width="7.42578125" style="92" customWidth="1"/>
    <col min="2831" max="2832" width="4.5703125" style="92" customWidth="1"/>
    <col min="2833" max="2833" width="7" style="92" customWidth="1"/>
    <col min="2834" max="2834" width="8.140625" style="92" customWidth="1"/>
    <col min="2835" max="2835" width="8" style="92" customWidth="1"/>
    <col min="2836" max="2836" width="7.140625" style="92" customWidth="1"/>
    <col min="2837" max="2837" width="6.5703125" style="92" customWidth="1"/>
    <col min="2838" max="2838" width="4.5703125" style="92" customWidth="1"/>
    <col min="2839" max="2839" width="7.85546875" style="92" customWidth="1"/>
    <col min="2840" max="2840" width="8.140625" style="92" customWidth="1"/>
    <col min="2841" max="2844" width="4.5703125" style="92" customWidth="1"/>
    <col min="2845" max="2845" width="11.5703125" style="92"/>
    <col min="2846" max="2846" width="8.42578125" style="92" customWidth="1"/>
    <col min="2847" max="2847" width="5.42578125" style="92" customWidth="1"/>
    <col min="2848" max="2849" width="5.140625" style="92" customWidth="1"/>
    <col min="2850" max="2850" width="6.42578125" style="92" customWidth="1"/>
    <col min="2851" max="2851" width="11.5703125" style="92"/>
    <col min="2852" max="2852" width="8.42578125" style="92" customWidth="1"/>
    <col min="2853" max="2853" width="3.140625" style="92" customWidth="1"/>
    <col min="2854" max="2854" width="5.140625" style="92" customWidth="1"/>
    <col min="2855" max="2855" width="7.42578125" style="92" customWidth="1"/>
    <col min="2856" max="2856" width="4.5703125" style="92" customWidth="1"/>
    <col min="2857" max="3072" width="11.5703125" style="92"/>
    <col min="3073" max="3073" width="1.85546875" style="92" customWidth="1"/>
    <col min="3074" max="3074" width="8.140625" style="92" customWidth="1"/>
    <col min="3075" max="3076" width="4.5703125" style="92" customWidth="1"/>
    <col min="3077" max="3077" width="7.140625" style="92" customWidth="1"/>
    <col min="3078" max="3078" width="7.85546875" style="92" customWidth="1"/>
    <col min="3079" max="3079" width="4.5703125" style="92" customWidth="1"/>
    <col min="3080" max="3080" width="8.140625" style="92" customWidth="1"/>
    <col min="3081" max="3081" width="9.42578125" style="92" customWidth="1"/>
    <col min="3082" max="3082" width="7.140625" style="92" customWidth="1"/>
    <col min="3083" max="3084" width="8.5703125" style="92" customWidth="1"/>
    <col min="3085" max="3085" width="4.5703125" style="92" customWidth="1"/>
    <col min="3086" max="3086" width="7.42578125" style="92" customWidth="1"/>
    <col min="3087" max="3088" width="4.5703125" style="92" customWidth="1"/>
    <col min="3089" max="3089" width="7" style="92" customWidth="1"/>
    <col min="3090" max="3090" width="8.140625" style="92" customWidth="1"/>
    <col min="3091" max="3091" width="8" style="92" customWidth="1"/>
    <col min="3092" max="3092" width="7.140625" style="92" customWidth="1"/>
    <col min="3093" max="3093" width="6.5703125" style="92" customWidth="1"/>
    <col min="3094" max="3094" width="4.5703125" style="92" customWidth="1"/>
    <col min="3095" max="3095" width="7.85546875" style="92" customWidth="1"/>
    <col min="3096" max="3096" width="8.140625" style="92" customWidth="1"/>
    <col min="3097" max="3100" width="4.5703125" style="92" customWidth="1"/>
    <col min="3101" max="3101" width="11.5703125" style="92"/>
    <col min="3102" max="3102" width="8.42578125" style="92" customWidth="1"/>
    <col min="3103" max="3103" width="5.42578125" style="92" customWidth="1"/>
    <col min="3104" max="3105" width="5.140625" style="92" customWidth="1"/>
    <col min="3106" max="3106" width="6.42578125" style="92" customWidth="1"/>
    <col min="3107" max="3107" width="11.5703125" style="92"/>
    <col min="3108" max="3108" width="8.42578125" style="92" customWidth="1"/>
    <col min="3109" max="3109" width="3.140625" style="92" customWidth="1"/>
    <col min="3110" max="3110" width="5.140625" style="92" customWidth="1"/>
    <col min="3111" max="3111" width="7.42578125" style="92" customWidth="1"/>
    <col min="3112" max="3112" width="4.5703125" style="92" customWidth="1"/>
    <col min="3113" max="3328" width="11.5703125" style="92"/>
    <col min="3329" max="3329" width="1.85546875" style="92" customWidth="1"/>
    <col min="3330" max="3330" width="8.140625" style="92" customWidth="1"/>
    <col min="3331" max="3332" width="4.5703125" style="92" customWidth="1"/>
    <col min="3333" max="3333" width="7.140625" style="92" customWidth="1"/>
    <col min="3334" max="3334" width="7.85546875" style="92" customWidth="1"/>
    <col min="3335" max="3335" width="4.5703125" style="92" customWidth="1"/>
    <col min="3336" max="3336" width="8.140625" style="92" customWidth="1"/>
    <col min="3337" max="3337" width="9.42578125" style="92" customWidth="1"/>
    <col min="3338" max="3338" width="7.140625" style="92" customWidth="1"/>
    <col min="3339" max="3340" width="8.5703125" style="92" customWidth="1"/>
    <col min="3341" max="3341" width="4.5703125" style="92" customWidth="1"/>
    <col min="3342" max="3342" width="7.42578125" style="92" customWidth="1"/>
    <col min="3343" max="3344" width="4.5703125" style="92" customWidth="1"/>
    <col min="3345" max="3345" width="7" style="92" customWidth="1"/>
    <col min="3346" max="3346" width="8.140625" style="92" customWidth="1"/>
    <col min="3347" max="3347" width="8" style="92" customWidth="1"/>
    <col min="3348" max="3348" width="7.140625" style="92" customWidth="1"/>
    <col min="3349" max="3349" width="6.5703125" style="92" customWidth="1"/>
    <col min="3350" max="3350" width="4.5703125" style="92" customWidth="1"/>
    <col min="3351" max="3351" width="7.85546875" style="92" customWidth="1"/>
    <col min="3352" max="3352" width="8.140625" style="92" customWidth="1"/>
    <col min="3353" max="3356" width="4.5703125" style="92" customWidth="1"/>
    <col min="3357" max="3357" width="11.5703125" style="92"/>
    <col min="3358" max="3358" width="8.42578125" style="92" customWidth="1"/>
    <col min="3359" max="3359" width="5.42578125" style="92" customWidth="1"/>
    <col min="3360" max="3361" width="5.140625" style="92" customWidth="1"/>
    <col min="3362" max="3362" width="6.42578125" style="92" customWidth="1"/>
    <col min="3363" max="3363" width="11.5703125" style="92"/>
    <col min="3364" max="3364" width="8.42578125" style="92" customWidth="1"/>
    <col min="3365" max="3365" width="3.140625" style="92" customWidth="1"/>
    <col min="3366" max="3366" width="5.140625" style="92" customWidth="1"/>
    <col min="3367" max="3367" width="7.42578125" style="92" customWidth="1"/>
    <col min="3368" max="3368" width="4.5703125" style="92" customWidth="1"/>
    <col min="3369" max="3584" width="11.5703125" style="92"/>
    <col min="3585" max="3585" width="1.85546875" style="92" customWidth="1"/>
    <col min="3586" max="3586" width="8.140625" style="92" customWidth="1"/>
    <col min="3587" max="3588" width="4.5703125" style="92" customWidth="1"/>
    <col min="3589" max="3589" width="7.140625" style="92" customWidth="1"/>
    <col min="3590" max="3590" width="7.85546875" style="92" customWidth="1"/>
    <col min="3591" max="3591" width="4.5703125" style="92" customWidth="1"/>
    <col min="3592" max="3592" width="8.140625" style="92" customWidth="1"/>
    <col min="3593" max="3593" width="9.42578125" style="92" customWidth="1"/>
    <col min="3594" max="3594" width="7.140625" style="92" customWidth="1"/>
    <col min="3595" max="3596" width="8.5703125" style="92" customWidth="1"/>
    <col min="3597" max="3597" width="4.5703125" style="92" customWidth="1"/>
    <col min="3598" max="3598" width="7.42578125" style="92" customWidth="1"/>
    <col min="3599" max="3600" width="4.5703125" style="92" customWidth="1"/>
    <col min="3601" max="3601" width="7" style="92" customWidth="1"/>
    <col min="3602" max="3602" width="8.140625" style="92" customWidth="1"/>
    <col min="3603" max="3603" width="8" style="92" customWidth="1"/>
    <col min="3604" max="3604" width="7.140625" style="92" customWidth="1"/>
    <col min="3605" max="3605" width="6.5703125" style="92" customWidth="1"/>
    <col min="3606" max="3606" width="4.5703125" style="92" customWidth="1"/>
    <col min="3607" max="3607" width="7.85546875" style="92" customWidth="1"/>
    <col min="3608" max="3608" width="8.140625" style="92" customWidth="1"/>
    <col min="3609" max="3612" width="4.5703125" style="92" customWidth="1"/>
    <col min="3613" max="3613" width="11.5703125" style="92"/>
    <col min="3614" max="3614" width="8.42578125" style="92" customWidth="1"/>
    <col min="3615" max="3615" width="5.42578125" style="92" customWidth="1"/>
    <col min="3616" max="3617" width="5.140625" style="92" customWidth="1"/>
    <col min="3618" max="3618" width="6.42578125" style="92" customWidth="1"/>
    <col min="3619" max="3619" width="11.5703125" style="92"/>
    <col min="3620" max="3620" width="8.42578125" style="92" customWidth="1"/>
    <col min="3621" max="3621" width="3.140625" style="92" customWidth="1"/>
    <col min="3622" max="3622" width="5.140625" style="92" customWidth="1"/>
    <col min="3623" max="3623" width="7.42578125" style="92" customWidth="1"/>
    <col min="3624" max="3624" width="4.5703125" style="92" customWidth="1"/>
    <col min="3625" max="3840" width="11.5703125" style="92"/>
    <col min="3841" max="3841" width="1.85546875" style="92" customWidth="1"/>
    <col min="3842" max="3842" width="8.140625" style="92" customWidth="1"/>
    <col min="3843" max="3844" width="4.5703125" style="92" customWidth="1"/>
    <col min="3845" max="3845" width="7.140625" style="92" customWidth="1"/>
    <col min="3846" max="3846" width="7.85546875" style="92" customWidth="1"/>
    <col min="3847" max="3847" width="4.5703125" style="92" customWidth="1"/>
    <col min="3848" max="3848" width="8.140625" style="92" customWidth="1"/>
    <col min="3849" max="3849" width="9.42578125" style="92" customWidth="1"/>
    <col min="3850" max="3850" width="7.140625" style="92" customWidth="1"/>
    <col min="3851" max="3852" width="8.5703125" style="92" customWidth="1"/>
    <col min="3853" max="3853" width="4.5703125" style="92" customWidth="1"/>
    <col min="3854" max="3854" width="7.42578125" style="92" customWidth="1"/>
    <col min="3855" max="3856" width="4.5703125" style="92" customWidth="1"/>
    <col min="3857" max="3857" width="7" style="92" customWidth="1"/>
    <col min="3858" max="3858" width="8.140625" style="92" customWidth="1"/>
    <col min="3859" max="3859" width="8" style="92" customWidth="1"/>
    <col min="3860" max="3860" width="7.140625" style="92" customWidth="1"/>
    <col min="3861" max="3861" width="6.5703125" style="92" customWidth="1"/>
    <col min="3862" max="3862" width="4.5703125" style="92" customWidth="1"/>
    <col min="3863" max="3863" width="7.85546875" style="92" customWidth="1"/>
    <col min="3864" max="3864" width="8.140625" style="92" customWidth="1"/>
    <col min="3865" max="3868" width="4.5703125" style="92" customWidth="1"/>
    <col min="3869" max="3869" width="11.5703125" style="92"/>
    <col min="3870" max="3870" width="8.42578125" style="92" customWidth="1"/>
    <col min="3871" max="3871" width="5.42578125" style="92" customWidth="1"/>
    <col min="3872" max="3873" width="5.140625" style="92" customWidth="1"/>
    <col min="3874" max="3874" width="6.42578125" style="92" customWidth="1"/>
    <col min="3875" max="3875" width="11.5703125" style="92"/>
    <col min="3876" max="3876" width="8.42578125" style="92" customWidth="1"/>
    <col min="3877" max="3877" width="3.140625" style="92" customWidth="1"/>
    <col min="3878" max="3878" width="5.140625" style="92" customWidth="1"/>
    <col min="3879" max="3879" width="7.42578125" style="92" customWidth="1"/>
    <col min="3880" max="3880" width="4.5703125" style="92" customWidth="1"/>
    <col min="3881" max="4096" width="11.5703125" style="92"/>
    <col min="4097" max="4097" width="1.85546875" style="92" customWidth="1"/>
    <col min="4098" max="4098" width="8.140625" style="92" customWidth="1"/>
    <col min="4099" max="4100" width="4.5703125" style="92" customWidth="1"/>
    <col min="4101" max="4101" width="7.140625" style="92" customWidth="1"/>
    <col min="4102" max="4102" width="7.85546875" style="92" customWidth="1"/>
    <col min="4103" max="4103" width="4.5703125" style="92" customWidth="1"/>
    <col min="4104" max="4104" width="8.140625" style="92" customWidth="1"/>
    <col min="4105" max="4105" width="9.42578125" style="92" customWidth="1"/>
    <col min="4106" max="4106" width="7.140625" style="92" customWidth="1"/>
    <col min="4107" max="4108" width="8.5703125" style="92" customWidth="1"/>
    <col min="4109" max="4109" width="4.5703125" style="92" customWidth="1"/>
    <col min="4110" max="4110" width="7.42578125" style="92" customWidth="1"/>
    <col min="4111" max="4112" width="4.5703125" style="92" customWidth="1"/>
    <col min="4113" max="4113" width="7" style="92" customWidth="1"/>
    <col min="4114" max="4114" width="8.140625" style="92" customWidth="1"/>
    <col min="4115" max="4115" width="8" style="92" customWidth="1"/>
    <col min="4116" max="4116" width="7.140625" style="92" customWidth="1"/>
    <col min="4117" max="4117" width="6.5703125" style="92" customWidth="1"/>
    <col min="4118" max="4118" width="4.5703125" style="92" customWidth="1"/>
    <col min="4119" max="4119" width="7.85546875" style="92" customWidth="1"/>
    <col min="4120" max="4120" width="8.140625" style="92" customWidth="1"/>
    <col min="4121" max="4124" width="4.5703125" style="92" customWidth="1"/>
    <col min="4125" max="4125" width="11.5703125" style="92"/>
    <col min="4126" max="4126" width="8.42578125" style="92" customWidth="1"/>
    <col min="4127" max="4127" width="5.42578125" style="92" customWidth="1"/>
    <col min="4128" max="4129" width="5.140625" style="92" customWidth="1"/>
    <col min="4130" max="4130" width="6.42578125" style="92" customWidth="1"/>
    <col min="4131" max="4131" width="11.5703125" style="92"/>
    <col min="4132" max="4132" width="8.42578125" style="92" customWidth="1"/>
    <col min="4133" max="4133" width="3.140625" style="92" customWidth="1"/>
    <col min="4134" max="4134" width="5.140625" style="92" customWidth="1"/>
    <col min="4135" max="4135" width="7.42578125" style="92" customWidth="1"/>
    <col min="4136" max="4136" width="4.5703125" style="92" customWidth="1"/>
    <col min="4137" max="4352" width="11.5703125" style="92"/>
    <col min="4353" max="4353" width="1.85546875" style="92" customWidth="1"/>
    <col min="4354" max="4354" width="8.140625" style="92" customWidth="1"/>
    <col min="4355" max="4356" width="4.5703125" style="92" customWidth="1"/>
    <col min="4357" max="4357" width="7.140625" style="92" customWidth="1"/>
    <col min="4358" max="4358" width="7.85546875" style="92" customWidth="1"/>
    <col min="4359" max="4359" width="4.5703125" style="92" customWidth="1"/>
    <col min="4360" max="4360" width="8.140625" style="92" customWidth="1"/>
    <col min="4361" max="4361" width="9.42578125" style="92" customWidth="1"/>
    <col min="4362" max="4362" width="7.140625" style="92" customWidth="1"/>
    <col min="4363" max="4364" width="8.5703125" style="92" customWidth="1"/>
    <col min="4365" max="4365" width="4.5703125" style="92" customWidth="1"/>
    <col min="4366" max="4366" width="7.42578125" style="92" customWidth="1"/>
    <col min="4367" max="4368" width="4.5703125" style="92" customWidth="1"/>
    <col min="4369" max="4369" width="7" style="92" customWidth="1"/>
    <col min="4370" max="4370" width="8.140625" style="92" customWidth="1"/>
    <col min="4371" max="4371" width="8" style="92" customWidth="1"/>
    <col min="4372" max="4372" width="7.140625" style="92" customWidth="1"/>
    <col min="4373" max="4373" width="6.5703125" style="92" customWidth="1"/>
    <col min="4374" max="4374" width="4.5703125" style="92" customWidth="1"/>
    <col min="4375" max="4375" width="7.85546875" style="92" customWidth="1"/>
    <col min="4376" max="4376" width="8.140625" style="92" customWidth="1"/>
    <col min="4377" max="4380" width="4.5703125" style="92" customWidth="1"/>
    <col min="4381" max="4381" width="11.5703125" style="92"/>
    <col min="4382" max="4382" width="8.42578125" style="92" customWidth="1"/>
    <col min="4383" max="4383" width="5.42578125" style="92" customWidth="1"/>
    <col min="4384" max="4385" width="5.140625" style="92" customWidth="1"/>
    <col min="4386" max="4386" width="6.42578125" style="92" customWidth="1"/>
    <col min="4387" max="4387" width="11.5703125" style="92"/>
    <col min="4388" max="4388" width="8.42578125" style="92" customWidth="1"/>
    <col min="4389" max="4389" width="3.140625" style="92" customWidth="1"/>
    <col min="4390" max="4390" width="5.140625" style="92" customWidth="1"/>
    <col min="4391" max="4391" width="7.42578125" style="92" customWidth="1"/>
    <col min="4392" max="4392" width="4.5703125" style="92" customWidth="1"/>
    <col min="4393" max="4608" width="11.5703125" style="92"/>
    <col min="4609" max="4609" width="1.85546875" style="92" customWidth="1"/>
    <col min="4610" max="4610" width="8.140625" style="92" customWidth="1"/>
    <col min="4611" max="4612" width="4.5703125" style="92" customWidth="1"/>
    <col min="4613" max="4613" width="7.140625" style="92" customWidth="1"/>
    <col min="4614" max="4614" width="7.85546875" style="92" customWidth="1"/>
    <col min="4615" max="4615" width="4.5703125" style="92" customWidth="1"/>
    <col min="4616" max="4616" width="8.140625" style="92" customWidth="1"/>
    <col min="4617" max="4617" width="9.42578125" style="92" customWidth="1"/>
    <col min="4618" max="4618" width="7.140625" style="92" customWidth="1"/>
    <col min="4619" max="4620" width="8.5703125" style="92" customWidth="1"/>
    <col min="4621" max="4621" width="4.5703125" style="92" customWidth="1"/>
    <col min="4622" max="4622" width="7.42578125" style="92" customWidth="1"/>
    <col min="4623" max="4624" width="4.5703125" style="92" customWidth="1"/>
    <col min="4625" max="4625" width="7" style="92" customWidth="1"/>
    <col min="4626" max="4626" width="8.140625" style="92" customWidth="1"/>
    <col min="4627" max="4627" width="8" style="92" customWidth="1"/>
    <col min="4628" max="4628" width="7.140625" style="92" customWidth="1"/>
    <col min="4629" max="4629" width="6.5703125" style="92" customWidth="1"/>
    <col min="4630" max="4630" width="4.5703125" style="92" customWidth="1"/>
    <col min="4631" max="4631" width="7.85546875" style="92" customWidth="1"/>
    <col min="4632" max="4632" width="8.140625" style="92" customWidth="1"/>
    <col min="4633" max="4636" width="4.5703125" style="92" customWidth="1"/>
    <col min="4637" max="4637" width="11.5703125" style="92"/>
    <col min="4638" max="4638" width="8.42578125" style="92" customWidth="1"/>
    <col min="4639" max="4639" width="5.42578125" style="92" customWidth="1"/>
    <col min="4640" max="4641" width="5.140625" style="92" customWidth="1"/>
    <col min="4642" max="4642" width="6.42578125" style="92" customWidth="1"/>
    <col min="4643" max="4643" width="11.5703125" style="92"/>
    <col min="4644" max="4644" width="8.42578125" style="92" customWidth="1"/>
    <col min="4645" max="4645" width="3.140625" style="92" customWidth="1"/>
    <col min="4646" max="4646" width="5.140625" style="92" customWidth="1"/>
    <col min="4647" max="4647" width="7.42578125" style="92" customWidth="1"/>
    <col min="4648" max="4648" width="4.5703125" style="92" customWidth="1"/>
    <col min="4649" max="4864" width="11.5703125" style="92"/>
    <col min="4865" max="4865" width="1.85546875" style="92" customWidth="1"/>
    <col min="4866" max="4866" width="8.140625" style="92" customWidth="1"/>
    <col min="4867" max="4868" width="4.5703125" style="92" customWidth="1"/>
    <col min="4869" max="4869" width="7.140625" style="92" customWidth="1"/>
    <col min="4870" max="4870" width="7.85546875" style="92" customWidth="1"/>
    <col min="4871" max="4871" width="4.5703125" style="92" customWidth="1"/>
    <col min="4872" max="4872" width="8.140625" style="92" customWidth="1"/>
    <col min="4873" max="4873" width="9.42578125" style="92" customWidth="1"/>
    <col min="4874" max="4874" width="7.140625" style="92" customWidth="1"/>
    <col min="4875" max="4876" width="8.5703125" style="92" customWidth="1"/>
    <col min="4877" max="4877" width="4.5703125" style="92" customWidth="1"/>
    <col min="4878" max="4878" width="7.42578125" style="92" customWidth="1"/>
    <col min="4879" max="4880" width="4.5703125" style="92" customWidth="1"/>
    <col min="4881" max="4881" width="7" style="92" customWidth="1"/>
    <col min="4882" max="4882" width="8.140625" style="92" customWidth="1"/>
    <col min="4883" max="4883" width="8" style="92" customWidth="1"/>
    <col min="4884" max="4884" width="7.140625" style="92" customWidth="1"/>
    <col min="4885" max="4885" width="6.5703125" style="92" customWidth="1"/>
    <col min="4886" max="4886" width="4.5703125" style="92" customWidth="1"/>
    <col min="4887" max="4887" width="7.85546875" style="92" customWidth="1"/>
    <col min="4888" max="4888" width="8.140625" style="92" customWidth="1"/>
    <col min="4889" max="4892" width="4.5703125" style="92" customWidth="1"/>
    <col min="4893" max="4893" width="11.5703125" style="92"/>
    <col min="4894" max="4894" width="8.42578125" style="92" customWidth="1"/>
    <col min="4895" max="4895" width="5.42578125" style="92" customWidth="1"/>
    <col min="4896" max="4897" width="5.140625" style="92" customWidth="1"/>
    <col min="4898" max="4898" width="6.42578125" style="92" customWidth="1"/>
    <col min="4899" max="4899" width="11.5703125" style="92"/>
    <col min="4900" max="4900" width="8.42578125" style="92" customWidth="1"/>
    <col min="4901" max="4901" width="3.140625" style="92" customWidth="1"/>
    <col min="4902" max="4902" width="5.140625" style="92" customWidth="1"/>
    <col min="4903" max="4903" width="7.42578125" style="92" customWidth="1"/>
    <col min="4904" max="4904" width="4.5703125" style="92" customWidth="1"/>
    <col min="4905" max="5120" width="11.5703125" style="92"/>
    <col min="5121" max="5121" width="1.85546875" style="92" customWidth="1"/>
    <col min="5122" max="5122" width="8.140625" style="92" customWidth="1"/>
    <col min="5123" max="5124" width="4.5703125" style="92" customWidth="1"/>
    <col min="5125" max="5125" width="7.140625" style="92" customWidth="1"/>
    <col min="5126" max="5126" width="7.85546875" style="92" customWidth="1"/>
    <col min="5127" max="5127" width="4.5703125" style="92" customWidth="1"/>
    <col min="5128" max="5128" width="8.140625" style="92" customWidth="1"/>
    <col min="5129" max="5129" width="9.42578125" style="92" customWidth="1"/>
    <col min="5130" max="5130" width="7.140625" style="92" customWidth="1"/>
    <col min="5131" max="5132" width="8.5703125" style="92" customWidth="1"/>
    <col min="5133" max="5133" width="4.5703125" style="92" customWidth="1"/>
    <col min="5134" max="5134" width="7.42578125" style="92" customWidth="1"/>
    <col min="5135" max="5136" width="4.5703125" style="92" customWidth="1"/>
    <col min="5137" max="5137" width="7" style="92" customWidth="1"/>
    <col min="5138" max="5138" width="8.140625" style="92" customWidth="1"/>
    <col min="5139" max="5139" width="8" style="92" customWidth="1"/>
    <col min="5140" max="5140" width="7.140625" style="92" customWidth="1"/>
    <col min="5141" max="5141" width="6.5703125" style="92" customWidth="1"/>
    <col min="5142" max="5142" width="4.5703125" style="92" customWidth="1"/>
    <col min="5143" max="5143" width="7.85546875" style="92" customWidth="1"/>
    <col min="5144" max="5144" width="8.140625" style="92" customWidth="1"/>
    <col min="5145" max="5148" width="4.5703125" style="92" customWidth="1"/>
    <col min="5149" max="5149" width="11.5703125" style="92"/>
    <col min="5150" max="5150" width="8.42578125" style="92" customWidth="1"/>
    <col min="5151" max="5151" width="5.42578125" style="92" customWidth="1"/>
    <col min="5152" max="5153" width="5.140625" style="92" customWidth="1"/>
    <col min="5154" max="5154" width="6.42578125" style="92" customWidth="1"/>
    <col min="5155" max="5155" width="11.5703125" style="92"/>
    <col min="5156" max="5156" width="8.42578125" style="92" customWidth="1"/>
    <col min="5157" max="5157" width="3.140625" style="92" customWidth="1"/>
    <col min="5158" max="5158" width="5.140625" style="92" customWidth="1"/>
    <col min="5159" max="5159" width="7.42578125" style="92" customWidth="1"/>
    <col min="5160" max="5160" width="4.5703125" style="92" customWidth="1"/>
    <col min="5161" max="5376" width="11.5703125" style="92"/>
    <col min="5377" max="5377" width="1.85546875" style="92" customWidth="1"/>
    <col min="5378" max="5378" width="8.140625" style="92" customWidth="1"/>
    <col min="5379" max="5380" width="4.5703125" style="92" customWidth="1"/>
    <col min="5381" max="5381" width="7.140625" style="92" customWidth="1"/>
    <col min="5382" max="5382" width="7.85546875" style="92" customWidth="1"/>
    <col min="5383" max="5383" width="4.5703125" style="92" customWidth="1"/>
    <col min="5384" max="5384" width="8.140625" style="92" customWidth="1"/>
    <col min="5385" max="5385" width="9.42578125" style="92" customWidth="1"/>
    <col min="5386" max="5386" width="7.140625" style="92" customWidth="1"/>
    <col min="5387" max="5388" width="8.5703125" style="92" customWidth="1"/>
    <col min="5389" max="5389" width="4.5703125" style="92" customWidth="1"/>
    <col min="5390" max="5390" width="7.42578125" style="92" customWidth="1"/>
    <col min="5391" max="5392" width="4.5703125" style="92" customWidth="1"/>
    <col min="5393" max="5393" width="7" style="92" customWidth="1"/>
    <col min="5394" max="5394" width="8.140625" style="92" customWidth="1"/>
    <col min="5395" max="5395" width="8" style="92" customWidth="1"/>
    <col min="5396" max="5396" width="7.140625" style="92" customWidth="1"/>
    <col min="5397" max="5397" width="6.5703125" style="92" customWidth="1"/>
    <col min="5398" max="5398" width="4.5703125" style="92" customWidth="1"/>
    <col min="5399" max="5399" width="7.85546875" style="92" customWidth="1"/>
    <col min="5400" max="5400" width="8.140625" style="92" customWidth="1"/>
    <col min="5401" max="5404" width="4.5703125" style="92" customWidth="1"/>
    <col min="5405" max="5405" width="11.5703125" style="92"/>
    <col min="5406" max="5406" width="8.42578125" style="92" customWidth="1"/>
    <col min="5407" max="5407" width="5.42578125" style="92" customWidth="1"/>
    <col min="5408" max="5409" width="5.140625" style="92" customWidth="1"/>
    <col min="5410" max="5410" width="6.42578125" style="92" customWidth="1"/>
    <col min="5411" max="5411" width="11.5703125" style="92"/>
    <col min="5412" max="5412" width="8.42578125" style="92" customWidth="1"/>
    <col min="5413" max="5413" width="3.140625" style="92" customWidth="1"/>
    <col min="5414" max="5414" width="5.140625" style="92" customWidth="1"/>
    <col min="5415" max="5415" width="7.42578125" style="92" customWidth="1"/>
    <col min="5416" max="5416" width="4.5703125" style="92" customWidth="1"/>
    <col min="5417" max="5632" width="11.5703125" style="92"/>
    <col min="5633" max="5633" width="1.85546875" style="92" customWidth="1"/>
    <col min="5634" max="5634" width="8.140625" style="92" customWidth="1"/>
    <col min="5635" max="5636" width="4.5703125" style="92" customWidth="1"/>
    <col min="5637" max="5637" width="7.140625" style="92" customWidth="1"/>
    <col min="5638" max="5638" width="7.85546875" style="92" customWidth="1"/>
    <col min="5639" max="5639" width="4.5703125" style="92" customWidth="1"/>
    <col min="5640" max="5640" width="8.140625" style="92" customWidth="1"/>
    <col min="5641" max="5641" width="9.42578125" style="92" customWidth="1"/>
    <col min="5642" max="5642" width="7.140625" style="92" customWidth="1"/>
    <col min="5643" max="5644" width="8.5703125" style="92" customWidth="1"/>
    <col min="5645" max="5645" width="4.5703125" style="92" customWidth="1"/>
    <col min="5646" max="5646" width="7.42578125" style="92" customWidth="1"/>
    <col min="5647" max="5648" width="4.5703125" style="92" customWidth="1"/>
    <col min="5649" max="5649" width="7" style="92" customWidth="1"/>
    <col min="5650" max="5650" width="8.140625" style="92" customWidth="1"/>
    <col min="5651" max="5651" width="8" style="92" customWidth="1"/>
    <col min="5652" max="5652" width="7.140625" style="92" customWidth="1"/>
    <col min="5653" max="5653" width="6.5703125" style="92" customWidth="1"/>
    <col min="5654" max="5654" width="4.5703125" style="92" customWidth="1"/>
    <col min="5655" max="5655" width="7.85546875" style="92" customWidth="1"/>
    <col min="5656" max="5656" width="8.140625" style="92" customWidth="1"/>
    <col min="5657" max="5660" width="4.5703125" style="92" customWidth="1"/>
    <col min="5661" max="5661" width="11.5703125" style="92"/>
    <col min="5662" max="5662" width="8.42578125" style="92" customWidth="1"/>
    <col min="5663" max="5663" width="5.42578125" style="92" customWidth="1"/>
    <col min="5664" max="5665" width="5.140625" style="92" customWidth="1"/>
    <col min="5666" max="5666" width="6.42578125" style="92" customWidth="1"/>
    <col min="5667" max="5667" width="11.5703125" style="92"/>
    <col min="5668" max="5668" width="8.42578125" style="92" customWidth="1"/>
    <col min="5669" max="5669" width="3.140625" style="92" customWidth="1"/>
    <col min="5670" max="5670" width="5.140625" style="92" customWidth="1"/>
    <col min="5671" max="5671" width="7.42578125" style="92" customWidth="1"/>
    <col min="5672" max="5672" width="4.5703125" style="92" customWidth="1"/>
    <col min="5673" max="5888" width="11.5703125" style="92"/>
    <col min="5889" max="5889" width="1.85546875" style="92" customWidth="1"/>
    <col min="5890" max="5890" width="8.140625" style="92" customWidth="1"/>
    <col min="5891" max="5892" width="4.5703125" style="92" customWidth="1"/>
    <col min="5893" max="5893" width="7.140625" style="92" customWidth="1"/>
    <col min="5894" max="5894" width="7.85546875" style="92" customWidth="1"/>
    <col min="5895" max="5895" width="4.5703125" style="92" customWidth="1"/>
    <col min="5896" max="5896" width="8.140625" style="92" customWidth="1"/>
    <col min="5897" max="5897" width="9.42578125" style="92" customWidth="1"/>
    <col min="5898" max="5898" width="7.140625" style="92" customWidth="1"/>
    <col min="5899" max="5900" width="8.5703125" style="92" customWidth="1"/>
    <col min="5901" max="5901" width="4.5703125" style="92" customWidth="1"/>
    <col min="5902" max="5902" width="7.42578125" style="92" customWidth="1"/>
    <col min="5903" max="5904" width="4.5703125" style="92" customWidth="1"/>
    <col min="5905" max="5905" width="7" style="92" customWidth="1"/>
    <col min="5906" max="5906" width="8.140625" style="92" customWidth="1"/>
    <col min="5907" max="5907" width="8" style="92" customWidth="1"/>
    <col min="5908" max="5908" width="7.140625" style="92" customWidth="1"/>
    <col min="5909" max="5909" width="6.5703125" style="92" customWidth="1"/>
    <col min="5910" max="5910" width="4.5703125" style="92" customWidth="1"/>
    <col min="5911" max="5911" width="7.85546875" style="92" customWidth="1"/>
    <col min="5912" max="5912" width="8.140625" style="92" customWidth="1"/>
    <col min="5913" max="5916" width="4.5703125" style="92" customWidth="1"/>
    <col min="5917" max="5917" width="11.5703125" style="92"/>
    <col min="5918" max="5918" width="8.42578125" style="92" customWidth="1"/>
    <col min="5919" max="5919" width="5.42578125" style="92" customWidth="1"/>
    <col min="5920" max="5921" width="5.140625" style="92" customWidth="1"/>
    <col min="5922" max="5922" width="6.42578125" style="92" customWidth="1"/>
    <col min="5923" max="5923" width="11.5703125" style="92"/>
    <col min="5924" max="5924" width="8.42578125" style="92" customWidth="1"/>
    <col min="5925" max="5925" width="3.140625" style="92" customWidth="1"/>
    <col min="5926" max="5926" width="5.140625" style="92" customWidth="1"/>
    <col min="5927" max="5927" width="7.42578125" style="92" customWidth="1"/>
    <col min="5928" max="5928" width="4.5703125" style="92" customWidth="1"/>
    <col min="5929" max="6144" width="11.5703125" style="92"/>
    <col min="6145" max="6145" width="1.85546875" style="92" customWidth="1"/>
    <col min="6146" max="6146" width="8.140625" style="92" customWidth="1"/>
    <col min="6147" max="6148" width="4.5703125" style="92" customWidth="1"/>
    <col min="6149" max="6149" width="7.140625" style="92" customWidth="1"/>
    <col min="6150" max="6150" width="7.85546875" style="92" customWidth="1"/>
    <col min="6151" max="6151" width="4.5703125" style="92" customWidth="1"/>
    <col min="6152" max="6152" width="8.140625" style="92" customWidth="1"/>
    <col min="6153" max="6153" width="9.42578125" style="92" customWidth="1"/>
    <col min="6154" max="6154" width="7.140625" style="92" customWidth="1"/>
    <col min="6155" max="6156" width="8.5703125" style="92" customWidth="1"/>
    <col min="6157" max="6157" width="4.5703125" style="92" customWidth="1"/>
    <col min="6158" max="6158" width="7.42578125" style="92" customWidth="1"/>
    <col min="6159" max="6160" width="4.5703125" style="92" customWidth="1"/>
    <col min="6161" max="6161" width="7" style="92" customWidth="1"/>
    <col min="6162" max="6162" width="8.140625" style="92" customWidth="1"/>
    <col min="6163" max="6163" width="8" style="92" customWidth="1"/>
    <col min="6164" max="6164" width="7.140625" style="92" customWidth="1"/>
    <col min="6165" max="6165" width="6.5703125" style="92" customWidth="1"/>
    <col min="6166" max="6166" width="4.5703125" style="92" customWidth="1"/>
    <col min="6167" max="6167" width="7.85546875" style="92" customWidth="1"/>
    <col min="6168" max="6168" width="8.140625" style="92" customWidth="1"/>
    <col min="6169" max="6172" width="4.5703125" style="92" customWidth="1"/>
    <col min="6173" max="6173" width="11.5703125" style="92"/>
    <col min="6174" max="6174" width="8.42578125" style="92" customWidth="1"/>
    <col min="6175" max="6175" width="5.42578125" style="92" customWidth="1"/>
    <col min="6176" max="6177" width="5.140625" style="92" customWidth="1"/>
    <col min="6178" max="6178" width="6.42578125" style="92" customWidth="1"/>
    <col min="6179" max="6179" width="11.5703125" style="92"/>
    <col min="6180" max="6180" width="8.42578125" style="92" customWidth="1"/>
    <col min="6181" max="6181" width="3.140625" style="92" customWidth="1"/>
    <col min="6182" max="6182" width="5.140625" style="92" customWidth="1"/>
    <col min="6183" max="6183" width="7.42578125" style="92" customWidth="1"/>
    <col min="6184" max="6184" width="4.5703125" style="92" customWidth="1"/>
    <col min="6185" max="6400" width="11.5703125" style="92"/>
    <col min="6401" max="6401" width="1.85546875" style="92" customWidth="1"/>
    <col min="6402" max="6402" width="8.140625" style="92" customWidth="1"/>
    <col min="6403" max="6404" width="4.5703125" style="92" customWidth="1"/>
    <col min="6405" max="6405" width="7.140625" style="92" customWidth="1"/>
    <col min="6406" max="6406" width="7.85546875" style="92" customWidth="1"/>
    <col min="6407" max="6407" width="4.5703125" style="92" customWidth="1"/>
    <col min="6408" max="6408" width="8.140625" style="92" customWidth="1"/>
    <col min="6409" max="6409" width="9.42578125" style="92" customWidth="1"/>
    <col min="6410" max="6410" width="7.140625" style="92" customWidth="1"/>
    <col min="6411" max="6412" width="8.5703125" style="92" customWidth="1"/>
    <col min="6413" max="6413" width="4.5703125" style="92" customWidth="1"/>
    <col min="6414" max="6414" width="7.42578125" style="92" customWidth="1"/>
    <col min="6415" max="6416" width="4.5703125" style="92" customWidth="1"/>
    <col min="6417" max="6417" width="7" style="92" customWidth="1"/>
    <col min="6418" max="6418" width="8.140625" style="92" customWidth="1"/>
    <col min="6419" max="6419" width="8" style="92" customWidth="1"/>
    <col min="6420" max="6420" width="7.140625" style="92" customWidth="1"/>
    <col min="6421" max="6421" width="6.5703125" style="92" customWidth="1"/>
    <col min="6422" max="6422" width="4.5703125" style="92" customWidth="1"/>
    <col min="6423" max="6423" width="7.85546875" style="92" customWidth="1"/>
    <col min="6424" max="6424" width="8.140625" style="92" customWidth="1"/>
    <col min="6425" max="6428" width="4.5703125" style="92" customWidth="1"/>
    <col min="6429" max="6429" width="11.5703125" style="92"/>
    <col min="6430" max="6430" width="8.42578125" style="92" customWidth="1"/>
    <col min="6431" max="6431" width="5.42578125" style="92" customWidth="1"/>
    <col min="6432" max="6433" width="5.140625" style="92" customWidth="1"/>
    <col min="6434" max="6434" width="6.42578125" style="92" customWidth="1"/>
    <col min="6435" max="6435" width="11.5703125" style="92"/>
    <col min="6436" max="6436" width="8.42578125" style="92" customWidth="1"/>
    <col min="6437" max="6437" width="3.140625" style="92" customWidth="1"/>
    <col min="6438" max="6438" width="5.140625" style="92" customWidth="1"/>
    <col min="6439" max="6439" width="7.42578125" style="92" customWidth="1"/>
    <col min="6440" max="6440" width="4.5703125" style="92" customWidth="1"/>
    <col min="6441" max="6656" width="11.5703125" style="92"/>
    <col min="6657" max="6657" width="1.85546875" style="92" customWidth="1"/>
    <col min="6658" max="6658" width="8.140625" style="92" customWidth="1"/>
    <col min="6659" max="6660" width="4.5703125" style="92" customWidth="1"/>
    <col min="6661" max="6661" width="7.140625" style="92" customWidth="1"/>
    <col min="6662" max="6662" width="7.85546875" style="92" customWidth="1"/>
    <col min="6663" max="6663" width="4.5703125" style="92" customWidth="1"/>
    <col min="6664" max="6664" width="8.140625" style="92" customWidth="1"/>
    <col min="6665" max="6665" width="9.42578125" style="92" customWidth="1"/>
    <col min="6666" max="6666" width="7.140625" style="92" customWidth="1"/>
    <col min="6667" max="6668" width="8.5703125" style="92" customWidth="1"/>
    <col min="6669" max="6669" width="4.5703125" style="92" customWidth="1"/>
    <col min="6670" max="6670" width="7.42578125" style="92" customWidth="1"/>
    <col min="6671" max="6672" width="4.5703125" style="92" customWidth="1"/>
    <col min="6673" max="6673" width="7" style="92" customWidth="1"/>
    <col min="6674" max="6674" width="8.140625" style="92" customWidth="1"/>
    <col min="6675" max="6675" width="8" style="92" customWidth="1"/>
    <col min="6676" max="6676" width="7.140625" style="92" customWidth="1"/>
    <col min="6677" max="6677" width="6.5703125" style="92" customWidth="1"/>
    <col min="6678" max="6678" width="4.5703125" style="92" customWidth="1"/>
    <col min="6679" max="6679" width="7.85546875" style="92" customWidth="1"/>
    <col min="6680" max="6680" width="8.140625" style="92" customWidth="1"/>
    <col min="6681" max="6684" width="4.5703125" style="92" customWidth="1"/>
    <col min="6685" max="6685" width="11.5703125" style="92"/>
    <col min="6686" max="6686" width="8.42578125" style="92" customWidth="1"/>
    <col min="6687" max="6687" width="5.42578125" style="92" customWidth="1"/>
    <col min="6688" max="6689" width="5.140625" style="92" customWidth="1"/>
    <col min="6690" max="6690" width="6.42578125" style="92" customWidth="1"/>
    <col min="6691" max="6691" width="11.5703125" style="92"/>
    <col min="6692" max="6692" width="8.42578125" style="92" customWidth="1"/>
    <col min="6693" max="6693" width="3.140625" style="92" customWidth="1"/>
    <col min="6694" max="6694" width="5.140625" style="92" customWidth="1"/>
    <col min="6695" max="6695" width="7.42578125" style="92" customWidth="1"/>
    <col min="6696" max="6696" width="4.5703125" style="92" customWidth="1"/>
    <col min="6697" max="6912" width="11.5703125" style="92"/>
    <col min="6913" max="6913" width="1.85546875" style="92" customWidth="1"/>
    <col min="6914" max="6914" width="8.140625" style="92" customWidth="1"/>
    <col min="6915" max="6916" width="4.5703125" style="92" customWidth="1"/>
    <col min="6917" max="6917" width="7.140625" style="92" customWidth="1"/>
    <col min="6918" max="6918" width="7.85546875" style="92" customWidth="1"/>
    <col min="6919" max="6919" width="4.5703125" style="92" customWidth="1"/>
    <col min="6920" max="6920" width="8.140625" style="92" customWidth="1"/>
    <col min="6921" max="6921" width="9.42578125" style="92" customWidth="1"/>
    <col min="6922" max="6922" width="7.140625" style="92" customWidth="1"/>
    <col min="6923" max="6924" width="8.5703125" style="92" customWidth="1"/>
    <col min="6925" max="6925" width="4.5703125" style="92" customWidth="1"/>
    <col min="6926" max="6926" width="7.42578125" style="92" customWidth="1"/>
    <col min="6927" max="6928" width="4.5703125" style="92" customWidth="1"/>
    <col min="6929" max="6929" width="7" style="92" customWidth="1"/>
    <col min="6930" max="6930" width="8.140625" style="92" customWidth="1"/>
    <col min="6931" max="6931" width="8" style="92" customWidth="1"/>
    <col min="6932" max="6932" width="7.140625" style="92" customWidth="1"/>
    <col min="6933" max="6933" width="6.5703125" style="92" customWidth="1"/>
    <col min="6934" max="6934" width="4.5703125" style="92" customWidth="1"/>
    <col min="6935" max="6935" width="7.85546875" style="92" customWidth="1"/>
    <col min="6936" max="6936" width="8.140625" style="92" customWidth="1"/>
    <col min="6937" max="6940" width="4.5703125" style="92" customWidth="1"/>
    <col min="6941" max="6941" width="11.5703125" style="92"/>
    <col min="6942" max="6942" width="8.42578125" style="92" customWidth="1"/>
    <col min="6943" max="6943" width="5.42578125" style="92" customWidth="1"/>
    <col min="6944" max="6945" width="5.140625" style="92" customWidth="1"/>
    <col min="6946" max="6946" width="6.42578125" style="92" customWidth="1"/>
    <col min="6947" max="6947" width="11.5703125" style="92"/>
    <col min="6948" max="6948" width="8.42578125" style="92" customWidth="1"/>
    <col min="6949" max="6949" width="3.140625" style="92" customWidth="1"/>
    <col min="6950" max="6950" width="5.140625" style="92" customWidth="1"/>
    <col min="6951" max="6951" width="7.42578125" style="92" customWidth="1"/>
    <col min="6952" max="6952" width="4.5703125" style="92" customWidth="1"/>
    <col min="6953" max="7168" width="11.5703125" style="92"/>
    <col min="7169" max="7169" width="1.85546875" style="92" customWidth="1"/>
    <col min="7170" max="7170" width="8.140625" style="92" customWidth="1"/>
    <col min="7171" max="7172" width="4.5703125" style="92" customWidth="1"/>
    <col min="7173" max="7173" width="7.140625" style="92" customWidth="1"/>
    <col min="7174" max="7174" width="7.85546875" style="92" customWidth="1"/>
    <col min="7175" max="7175" width="4.5703125" style="92" customWidth="1"/>
    <col min="7176" max="7176" width="8.140625" style="92" customWidth="1"/>
    <col min="7177" max="7177" width="9.42578125" style="92" customWidth="1"/>
    <col min="7178" max="7178" width="7.140625" style="92" customWidth="1"/>
    <col min="7179" max="7180" width="8.5703125" style="92" customWidth="1"/>
    <col min="7181" max="7181" width="4.5703125" style="92" customWidth="1"/>
    <col min="7182" max="7182" width="7.42578125" style="92" customWidth="1"/>
    <col min="7183" max="7184" width="4.5703125" style="92" customWidth="1"/>
    <col min="7185" max="7185" width="7" style="92" customWidth="1"/>
    <col min="7186" max="7186" width="8.140625" style="92" customWidth="1"/>
    <col min="7187" max="7187" width="8" style="92" customWidth="1"/>
    <col min="7188" max="7188" width="7.140625" style="92" customWidth="1"/>
    <col min="7189" max="7189" width="6.5703125" style="92" customWidth="1"/>
    <col min="7190" max="7190" width="4.5703125" style="92" customWidth="1"/>
    <col min="7191" max="7191" width="7.85546875" style="92" customWidth="1"/>
    <col min="7192" max="7192" width="8.140625" style="92" customWidth="1"/>
    <col min="7193" max="7196" width="4.5703125" style="92" customWidth="1"/>
    <col min="7197" max="7197" width="11.5703125" style="92"/>
    <col min="7198" max="7198" width="8.42578125" style="92" customWidth="1"/>
    <col min="7199" max="7199" width="5.42578125" style="92" customWidth="1"/>
    <col min="7200" max="7201" width="5.140625" style="92" customWidth="1"/>
    <col min="7202" max="7202" width="6.42578125" style="92" customWidth="1"/>
    <col min="7203" max="7203" width="11.5703125" style="92"/>
    <col min="7204" max="7204" width="8.42578125" style="92" customWidth="1"/>
    <col min="7205" max="7205" width="3.140625" style="92" customWidth="1"/>
    <col min="7206" max="7206" width="5.140625" style="92" customWidth="1"/>
    <col min="7207" max="7207" width="7.42578125" style="92" customWidth="1"/>
    <col min="7208" max="7208" width="4.5703125" style="92" customWidth="1"/>
    <col min="7209" max="7424" width="11.5703125" style="92"/>
    <col min="7425" max="7425" width="1.85546875" style="92" customWidth="1"/>
    <col min="7426" max="7426" width="8.140625" style="92" customWidth="1"/>
    <col min="7427" max="7428" width="4.5703125" style="92" customWidth="1"/>
    <col min="7429" max="7429" width="7.140625" style="92" customWidth="1"/>
    <col min="7430" max="7430" width="7.85546875" style="92" customWidth="1"/>
    <col min="7431" max="7431" width="4.5703125" style="92" customWidth="1"/>
    <col min="7432" max="7432" width="8.140625" style="92" customWidth="1"/>
    <col min="7433" max="7433" width="9.42578125" style="92" customWidth="1"/>
    <col min="7434" max="7434" width="7.140625" style="92" customWidth="1"/>
    <col min="7435" max="7436" width="8.5703125" style="92" customWidth="1"/>
    <col min="7437" max="7437" width="4.5703125" style="92" customWidth="1"/>
    <col min="7438" max="7438" width="7.42578125" style="92" customWidth="1"/>
    <col min="7439" max="7440" width="4.5703125" style="92" customWidth="1"/>
    <col min="7441" max="7441" width="7" style="92" customWidth="1"/>
    <col min="7442" max="7442" width="8.140625" style="92" customWidth="1"/>
    <col min="7443" max="7443" width="8" style="92" customWidth="1"/>
    <col min="7444" max="7444" width="7.140625" style="92" customWidth="1"/>
    <col min="7445" max="7445" width="6.5703125" style="92" customWidth="1"/>
    <col min="7446" max="7446" width="4.5703125" style="92" customWidth="1"/>
    <col min="7447" max="7447" width="7.85546875" style="92" customWidth="1"/>
    <col min="7448" max="7448" width="8.140625" style="92" customWidth="1"/>
    <col min="7449" max="7452" width="4.5703125" style="92" customWidth="1"/>
    <col min="7453" max="7453" width="11.5703125" style="92"/>
    <col min="7454" max="7454" width="8.42578125" style="92" customWidth="1"/>
    <col min="7455" max="7455" width="5.42578125" style="92" customWidth="1"/>
    <col min="7456" max="7457" width="5.140625" style="92" customWidth="1"/>
    <col min="7458" max="7458" width="6.42578125" style="92" customWidth="1"/>
    <col min="7459" max="7459" width="11.5703125" style="92"/>
    <col min="7460" max="7460" width="8.42578125" style="92" customWidth="1"/>
    <col min="7461" max="7461" width="3.140625" style="92" customWidth="1"/>
    <col min="7462" max="7462" width="5.140625" style="92" customWidth="1"/>
    <col min="7463" max="7463" width="7.42578125" style="92" customWidth="1"/>
    <col min="7464" max="7464" width="4.5703125" style="92" customWidth="1"/>
    <col min="7465" max="7680" width="11.5703125" style="92"/>
    <col min="7681" max="7681" width="1.85546875" style="92" customWidth="1"/>
    <col min="7682" max="7682" width="8.140625" style="92" customWidth="1"/>
    <col min="7683" max="7684" width="4.5703125" style="92" customWidth="1"/>
    <col min="7685" max="7685" width="7.140625" style="92" customWidth="1"/>
    <col min="7686" max="7686" width="7.85546875" style="92" customWidth="1"/>
    <col min="7687" max="7687" width="4.5703125" style="92" customWidth="1"/>
    <col min="7688" max="7688" width="8.140625" style="92" customWidth="1"/>
    <col min="7689" max="7689" width="9.42578125" style="92" customWidth="1"/>
    <col min="7690" max="7690" width="7.140625" style="92" customWidth="1"/>
    <col min="7691" max="7692" width="8.5703125" style="92" customWidth="1"/>
    <col min="7693" max="7693" width="4.5703125" style="92" customWidth="1"/>
    <col min="7694" max="7694" width="7.42578125" style="92" customWidth="1"/>
    <col min="7695" max="7696" width="4.5703125" style="92" customWidth="1"/>
    <col min="7697" max="7697" width="7" style="92" customWidth="1"/>
    <col min="7698" max="7698" width="8.140625" style="92" customWidth="1"/>
    <col min="7699" max="7699" width="8" style="92" customWidth="1"/>
    <col min="7700" max="7700" width="7.140625" style="92" customWidth="1"/>
    <col min="7701" max="7701" width="6.5703125" style="92" customWidth="1"/>
    <col min="7702" max="7702" width="4.5703125" style="92" customWidth="1"/>
    <col min="7703" max="7703" width="7.85546875" style="92" customWidth="1"/>
    <col min="7704" max="7704" width="8.140625" style="92" customWidth="1"/>
    <col min="7705" max="7708" width="4.5703125" style="92" customWidth="1"/>
    <col min="7709" max="7709" width="11.5703125" style="92"/>
    <col min="7710" max="7710" width="8.42578125" style="92" customWidth="1"/>
    <col min="7711" max="7711" width="5.42578125" style="92" customWidth="1"/>
    <col min="7712" max="7713" width="5.140625" style="92" customWidth="1"/>
    <col min="7714" max="7714" width="6.42578125" style="92" customWidth="1"/>
    <col min="7715" max="7715" width="11.5703125" style="92"/>
    <col min="7716" max="7716" width="8.42578125" style="92" customWidth="1"/>
    <col min="7717" max="7717" width="3.140625" style="92" customWidth="1"/>
    <col min="7718" max="7718" width="5.140625" style="92" customWidth="1"/>
    <col min="7719" max="7719" width="7.42578125" style="92" customWidth="1"/>
    <col min="7720" max="7720" width="4.5703125" style="92" customWidth="1"/>
    <col min="7721" max="7936" width="11.5703125" style="92"/>
    <col min="7937" max="7937" width="1.85546875" style="92" customWidth="1"/>
    <col min="7938" max="7938" width="8.140625" style="92" customWidth="1"/>
    <col min="7939" max="7940" width="4.5703125" style="92" customWidth="1"/>
    <col min="7941" max="7941" width="7.140625" style="92" customWidth="1"/>
    <col min="7942" max="7942" width="7.85546875" style="92" customWidth="1"/>
    <col min="7943" max="7943" width="4.5703125" style="92" customWidth="1"/>
    <col min="7944" max="7944" width="8.140625" style="92" customWidth="1"/>
    <col min="7945" max="7945" width="9.42578125" style="92" customWidth="1"/>
    <col min="7946" max="7946" width="7.140625" style="92" customWidth="1"/>
    <col min="7947" max="7948" width="8.5703125" style="92" customWidth="1"/>
    <col min="7949" max="7949" width="4.5703125" style="92" customWidth="1"/>
    <col min="7950" max="7950" width="7.42578125" style="92" customWidth="1"/>
    <col min="7951" max="7952" width="4.5703125" style="92" customWidth="1"/>
    <col min="7953" max="7953" width="7" style="92" customWidth="1"/>
    <col min="7954" max="7954" width="8.140625" style="92" customWidth="1"/>
    <col min="7955" max="7955" width="8" style="92" customWidth="1"/>
    <col min="7956" max="7956" width="7.140625" style="92" customWidth="1"/>
    <col min="7957" max="7957" width="6.5703125" style="92" customWidth="1"/>
    <col min="7958" max="7958" width="4.5703125" style="92" customWidth="1"/>
    <col min="7959" max="7959" width="7.85546875" style="92" customWidth="1"/>
    <col min="7960" max="7960" width="8.140625" style="92" customWidth="1"/>
    <col min="7961" max="7964" width="4.5703125" style="92" customWidth="1"/>
    <col min="7965" max="7965" width="11.5703125" style="92"/>
    <col min="7966" max="7966" width="8.42578125" style="92" customWidth="1"/>
    <col min="7967" max="7967" width="5.42578125" style="92" customWidth="1"/>
    <col min="7968" max="7969" width="5.140625" style="92" customWidth="1"/>
    <col min="7970" max="7970" width="6.42578125" style="92" customWidth="1"/>
    <col min="7971" max="7971" width="11.5703125" style="92"/>
    <col min="7972" max="7972" width="8.42578125" style="92" customWidth="1"/>
    <col min="7973" max="7973" width="3.140625" style="92" customWidth="1"/>
    <col min="7974" max="7974" width="5.140625" style="92" customWidth="1"/>
    <col min="7975" max="7975" width="7.42578125" style="92" customWidth="1"/>
    <col min="7976" max="7976" width="4.5703125" style="92" customWidth="1"/>
    <col min="7977" max="8192" width="11.5703125" style="92"/>
    <col min="8193" max="8193" width="1.85546875" style="92" customWidth="1"/>
    <col min="8194" max="8194" width="8.140625" style="92" customWidth="1"/>
    <col min="8195" max="8196" width="4.5703125" style="92" customWidth="1"/>
    <col min="8197" max="8197" width="7.140625" style="92" customWidth="1"/>
    <col min="8198" max="8198" width="7.85546875" style="92" customWidth="1"/>
    <col min="8199" max="8199" width="4.5703125" style="92" customWidth="1"/>
    <col min="8200" max="8200" width="8.140625" style="92" customWidth="1"/>
    <col min="8201" max="8201" width="9.42578125" style="92" customWidth="1"/>
    <col min="8202" max="8202" width="7.140625" style="92" customWidth="1"/>
    <col min="8203" max="8204" width="8.5703125" style="92" customWidth="1"/>
    <col min="8205" max="8205" width="4.5703125" style="92" customWidth="1"/>
    <col min="8206" max="8206" width="7.42578125" style="92" customWidth="1"/>
    <col min="8207" max="8208" width="4.5703125" style="92" customWidth="1"/>
    <col min="8209" max="8209" width="7" style="92" customWidth="1"/>
    <col min="8210" max="8210" width="8.140625" style="92" customWidth="1"/>
    <col min="8211" max="8211" width="8" style="92" customWidth="1"/>
    <col min="8212" max="8212" width="7.140625" style="92" customWidth="1"/>
    <col min="8213" max="8213" width="6.5703125" style="92" customWidth="1"/>
    <col min="8214" max="8214" width="4.5703125" style="92" customWidth="1"/>
    <col min="8215" max="8215" width="7.85546875" style="92" customWidth="1"/>
    <col min="8216" max="8216" width="8.140625" style="92" customWidth="1"/>
    <col min="8217" max="8220" width="4.5703125" style="92" customWidth="1"/>
    <col min="8221" max="8221" width="11.5703125" style="92"/>
    <col min="8222" max="8222" width="8.42578125" style="92" customWidth="1"/>
    <col min="8223" max="8223" width="5.42578125" style="92" customWidth="1"/>
    <col min="8224" max="8225" width="5.140625" style="92" customWidth="1"/>
    <col min="8226" max="8226" width="6.42578125" style="92" customWidth="1"/>
    <col min="8227" max="8227" width="11.5703125" style="92"/>
    <col min="8228" max="8228" width="8.42578125" style="92" customWidth="1"/>
    <col min="8229" max="8229" width="3.140625" style="92" customWidth="1"/>
    <col min="8230" max="8230" width="5.140625" style="92" customWidth="1"/>
    <col min="8231" max="8231" width="7.42578125" style="92" customWidth="1"/>
    <col min="8232" max="8232" width="4.5703125" style="92" customWidth="1"/>
    <col min="8233" max="8448" width="11.5703125" style="92"/>
    <col min="8449" max="8449" width="1.85546875" style="92" customWidth="1"/>
    <col min="8450" max="8450" width="8.140625" style="92" customWidth="1"/>
    <col min="8451" max="8452" width="4.5703125" style="92" customWidth="1"/>
    <col min="8453" max="8453" width="7.140625" style="92" customWidth="1"/>
    <col min="8454" max="8454" width="7.85546875" style="92" customWidth="1"/>
    <col min="8455" max="8455" width="4.5703125" style="92" customWidth="1"/>
    <col min="8456" max="8456" width="8.140625" style="92" customWidth="1"/>
    <col min="8457" max="8457" width="9.42578125" style="92" customWidth="1"/>
    <col min="8458" max="8458" width="7.140625" style="92" customWidth="1"/>
    <col min="8459" max="8460" width="8.5703125" style="92" customWidth="1"/>
    <col min="8461" max="8461" width="4.5703125" style="92" customWidth="1"/>
    <col min="8462" max="8462" width="7.42578125" style="92" customWidth="1"/>
    <col min="8463" max="8464" width="4.5703125" style="92" customWidth="1"/>
    <col min="8465" max="8465" width="7" style="92" customWidth="1"/>
    <col min="8466" max="8466" width="8.140625" style="92" customWidth="1"/>
    <col min="8467" max="8467" width="8" style="92" customWidth="1"/>
    <col min="8468" max="8468" width="7.140625" style="92" customWidth="1"/>
    <col min="8469" max="8469" width="6.5703125" style="92" customWidth="1"/>
    <col min="8470" max="8470" width="4.5703125" style="92" customWidth="1"/>
    <col min="8471" max="8471" width="7.85546875" style="92" customWidth="1"/>
    <col min="8472" max="8472" width="8.140625" style="92" customWidth="1"/>
    <col min="8473" max="8476" width="4.5703125" style="92" customWidth="1"/>
    <col min="8477" max="8477" width="11.5703125" style="92"/>
    <col min="8478" max="8478" width="8.42578125" style="92" customWidth="1"/>
    <col min="8479" max="8479" width="5.42578125" style="92" customWidth="1"/>
    <col min="8480" max="8481" width="5.140625" style="92" customWidth="1"/>
    <col min="8482" max="8482" width="6.42578125" style="92" customWidth="1"/>
    <col min="8483" max="8483" width="11.5703125" style="92"/>
    <col min="8484" max="8484" width="8.42578125" style="92" customWidth="1"/>
    <col min="8485" max="8485" width="3.140625" style="92" customWidth="1"/>
    <col min="8486" max="8486" width="5.140625" style="92" customWidth="1"/>
    <col min="8487" max="8487" width="7.42578125" style="92" customWidth="1"/>
    <col min="8488" max="8488" width="4.5703125" style="92" customWidth="1"/>
    <col min="8489" max="8704" width="11.5703125" style="92"/>
    <col min="8705" max="8705" width="1.85546875" style="92" customWidth="1"/>
    <col min="8706" max="8706" width="8.140625" style="92" customWidth="1"/>
    <col min="8707" max="8708" width="4.5703125" style="92" customWidth="1"/>
    <col min="8709" max="8709" width="7.140625" style="92" customWidth="1"/>
    <col min="8710" max="8710" width="7.85546875" style="92" customWidth="1"/>
    <col min="8711" max="8711" width="4.5703125" style="92" customWidth="1"/>
    <col min="8712" max="8712" width="8.140625" style="92" customWidth="1"/>
    <col min="8713" max="8713" width="9.42578125" style="92" customWidth="1"/>
    <col min="8714" max="8714" width="7.140625" style="92" customWidth="1"/>
    <col min="8715" max="8716" width="8.5703125" style="92" customWidth="1"/>
    <col min="8717" max="8717" width="4.5703125" style="92" customWidth="1"/>
    <col min="8718" max="8718" width="7.42578125" style="92" customWidth="1"/>
    <col min="8719" max="8720" width="4.5703125" style="92" customWidth="1"/>
    <col min="8721" max="8721" width="7" style="92" customWidth="1"/>
    <col min="8722" max="8722" width="8.140625" style="92" customWidth="1"/>
    <col min="8723" max="8723" width="8" style="92" customWidth="1"/>
    <col min="8724" max="8724" width="7.140625" style="92" customWidth="1"/>
    <col min="8725" max="8725" width="6.5703125" style="92" customWidth="1"/>
    <col min="8726" max="8726" width="4.5703125" style="92" customWidth="1"/>
    <col min="8727" max="8727" width="7.85546875" style="92" customWidth="1"/>
    <col min="8728" max="8728" width="8.140625" style="92" customWidth="1"/>
    <col min="8729" max="8732" width="4.5703125" style="92" customWidth="1"/>
    <col min="8733" max="8733" width="11.5703125" style="92"/>
    <col min="8734" max="8734" width="8.42578125" style="92" customWidth="1"/>
    <col min="8735" max="8735" width="5.42578125" style="92" customWidth="1"/>
    <col min="8736" max="8737" width="5.140625" style="92" customWidth="1"/>
    <col min="8738" max="8738" width="6.42578125" style="92" customWidth="1"/>
    <col min="8739" max="8739" width="11.5703125" style="92"/>
    <col min="8740" max="8740" width="8.42578125" style="92" customWidth="1"/>
    <col min="8741" max="8741" width="3.140625" style="92" customWidth="1"/>
    <col min="8742" max="8742" width="5.140625" style="92" customWidth="1"/>
    <col min="8743" max="8743" width="7.42578125" style="92" customWidth="1"/>
    <col min="8744" max="8744" width="4.5703125" style="92" customWidth="1"/>
    <col min="8745" max="8960" width="11.5703125" style="92"/>
    <col min="8961" max="8961" width="1.85546875" style="92" customWidth="1"/>
    <col min="8962" max="8962" width="8.140625" style="92" customWidth="1"/>
    <col min="8963" max="8964" width="4.5703125" style="92" customWidth="1"/>
    <col min="8965" max="8965" width="7.140625" style="92" customWidth="1"/>
    <col min="8966" max="8966" width="7.85546875" style="92" customWidth="1"/>
    <col min="8967" max="8967" width="4.5703125" style="92" customWidth="1"/>
    <col min="8968" max="8968" width="8.140625" style="92" customWidth="1"/>
    <col min="8969" max="8969" width="9.42578125" style="92" customWidth="1"/>
    <col min="8970" max="8970" width="7.140625" style="92" customWidth="1"/>
    <col min="8971" max="8972" width="8.5703125" style="92" customWidth="1"/>
    <col min="8973" max="8973" width="4.5703125" style="92" customWidth="1"/>
    <col min="8974" max="8974" width="7.42578125" style="92" customWidth="1"/>
    <col min="8975" max="8976" width="4.5703125" style="92" customWidth="1"/>
    <col min="8977" max="8977" width="7" style="92" customWidth="1"/>
    <col min="8978" max="8978" width="8.140625" style="92" customWidth="1"/>
    <col min="8979" max="8979" width="8" style="92" customWidth="1"/>
    <col min="8980" max="8980" width="7.140625" style="92" customWidth="1"/>
    <col min="8981" max="8981" width="6.5703125" style="92" customWidth="1"/>
    <col min="8982" max="8982" width="4.5703125" style="92" customWidth="1"/>
    <col min="8983" max="8983" width="7.85546875" style="92" customWidth="1"/>
    <col min="8984" max="8984" width="8.140625" style="92" customWidth="1"/>
    <col min="8985" max="8988" width="4.5703125" style="92" customWidth="1"/>
    <col min="8989" max="8989" width="11.5703125" style="92"/>
    <col min="8990" max="8990" width="8.42578125" style="92" customWidth="1"/>
    <col min="8991" max="8991" width="5.42578125" style="92" customWidth="1"/>
    <col min="8992" max="8993" width="5.140625" style="92" customWidth="1"/>
    <col min="8994" max="8994" width="6.42578125" style="92" customWidth="1"/>
    <col min="8995" max="8995" width="11.5703125" style="92"/>
    <col min="8996" max="8996" width="8.42578125" style="92" customWidth="1"/>
    <col min="8997" max="8997" width="3.140625" style="92" customWidth="1"/>
    <col min="8998" max="8998" width="5.140625" style="92" customWidth="1"/>
    <col min="8999" max="8999" width="7.42578125" style="92" customWidth="1"/>
    <col min="9000" max="9000" width="4.5703125" style="92" customWidth="1"/>
    <col min="9001" max="9216" width="11.5703125" style="92"/>
    <col min="9217" max="9217" width="1.85546875" style="92" customWidth="1"/>
    <col min="9218" max="9218" width="8.140625" style="92" customWidth="1"/>
    <col min="9219" max="9220" width="4.5703125" style="92" customWidth="1"/>
    <col min="9221" max="9221" width="7.140625" style="92" customWidth="1"/>
    <col min="9222" max="9222" width="7.85546875" style="92" customWidth="1"/>
    <col min="9223" max="9223" width="4.5703125" style="92" customWidth="1"/>
    <col min="9224" max="9224" width="8.140625" style="92" customWidth="1"/>
    <col min="9225" max="9225" width="9.42578125" style="92" customWidth="1"/>
    <col min="9226" max="9226" width="7.140625" style="92" customWidth="1"/>
    <col min="9227" max="9228" width="8.5703125" style="92" customWidth="1"/>
    <col min="9229" max="9229" width="4.5703125" style="92" customWidth="1"/>
    <col min="9230" max="9230" width="7.42578125" style="92" customWidth="1"/>
    <col min="9231" max="9232" width="4.5703125" style="92" customWidth="1"/>
    <col min="9233" max="9233" width="7" style="92" customWidth="1"/>
    <col min="9234" max="9234" width="8.140625" style="92" customWidth="1"/>
    <col min="9235" max="9235" width="8" style="92" customWidth="1"/>
    <col min="9236" max="9236" width="7.140625" style="92" customWidth="1"/>
    <col min="9237" max="9237" width="6.5703125" style="92" customWidth="1"/>
    <col min="9238" max="9238" width="4.5703125" style="92" customWidth="1"/>
    <col min="9239" max="9239" width="7.85546875" style="92" customWidth="1"/>
    <col min="9240" max="9240" width="8.140625" style="92" customWidth="1"/>
    <col min="9241" max="9244" width="4.5703125" style="92" customWidth="1"/>
    <col min="9245" max="9245" width="11.5703125" style="92"/>
    <col min="9246" max="9246" width="8.42578125" style="92" customWidth="1"/>
    <col min="9247" max="9247" width="5.42578125" style="92" customWidth="1"/>
    <col min="9248" max="9249" width="5.140625" style="92" customWidth="1"/>
    <col min="9250" max="9250" width="6.42578125" style="92" customWidth="1"/>
    <col min="9251" max="9251" width="11.5703125" style="92"/>
    <col min="9252" max="9252" width="8.42578125" style="92" customWidth="1"/>
    <col min="9253" max="9253" width="3.140625" style="92" customWidth="1"/>
    <col min="9254" max="9254" width="5.140625" style="92" customWidth="1"/>
    <col min="9255" max="9255" width="7.42578125" style="92" customWidth="1"/>
    <col min="9256" max="9256" width="4.5703125" style="92" customWidth="1"/>
    <col min="9257" max="9472" width="11.5703125" style="92"/>
    <col min="9473" max="9473" width="1.85546875" style="92" customWidth="1"/>
    <col min="9474" max="9474" width="8.140625" style="92" customWidth="1"/>
    <col min="9475" max="9476" width="4.5703125" style="92" customWidth="1"/>
    <col min="9477" max="9477" width="7.140625" style="92" customWidth="1"/>
    <col min="9478" max="9478" width="7.85546875" style="92" customWidth="1"/>
    <col min="9479" max="9479" width="4.5703125" style="92" customWidth="1"/>
    <col min="9480" max="9480" width="8.140625" style="92" customWidth="1"/>
    <col min="9481" max="9481" width="9.42578125" style="92" customWidth="1"/>
    <col min="9482" max="9482" width="7.140625" style="92" customWidth="1"/>
    <col min="9483" max="9484" width="8.5703125" style="92" customWidth="1"/>
    <col min="9485" max="9485" width="4.5703125" style="92" customWidth="1"/>
    <col min="9486" max="9486" width="7.42578125" style="92" customWidth="1"/>
    <col min="9487" max="9488" width="4.5703125" style="92" customWidth="1"/>
    <col min="9489" max="9489" width="7" style="92" customWidth="1"/>
    <col min="9490" max="9490" width="8.140625" style="92" customWidth="1"/>
    <col min="9491" max="9491" width="8" style="92" customWidth="1"/>
    <col min="9492" max="9492" width="7.140625" style="92" customWidth="1"/>
    <col min="9493" max="9493" width="6.5703125" style="92" customWidth="1"/>
    <col min="9494" max="9494" width="4.5703125" style="92" customWidth="1"/>
    <col min="9495" max="9495" width="7.85546875" style="92" customWidth="1"/>
    <col min="9496" max="9496" width="8.140625" style="92" customWidth="1"/>
    <col min="9497" max="9500" width="4.5703125" style="92" customWidth="1"/>
    <col min="9501" max="9501" width="11.5703125" style="92"/>
    <col min="9502" max="9502" width="8.42578125" style="92" customWidth="1"/>
    <col min="9503" max="9503" width="5.42578125" style="92" customWidth="1"/>
    <col min="9504" max="9505" width="5.140625" style="92" customWidth="1"/>
    <col min="9506" max="9506" width="6.42578125" style="92" customWidth="1"/>
    <col min="9507" max="9507" width="11.5703125" style="92"/>
    <col min="9508" max="9508" width="8.42578125" style="92" customWidth="1"/>
    <col min="9509" max="9509" width="3.140625" style="92" customWidth="1"/>
    <col min="9510" max="9510" width="5.140625" style="92" customWidth="1"/>
    <col min="9511" max="9511" width="7.42578125" style="92" customWidth="1"/>
    <col min="9512" max="9512" width="4.5703125" style="92" customWidth="1"/>
    <col min="9513" max="9728" width="11.5703125" style="92"/>
    <col min="9729" max="9729" width="1.85546875" style="92" customWidth="1"/>
    <col min="9730" max="9730" width="8.140625" style="92" customWidth="1"/>
    <col min="9731" max="9732" width="4.5703125" style="92" customWidth="1"/>
    <col min="9733" max="9733" width="7.140625" style="92" customWidth="1"/>
    <col min="9734" max="9734" width="7.85546875" style="92" customWidth="1"/>
    <col min="9735" max="9735" width="4.5703125" style="92" customWidth="1"/>
    <col min="9736" max="9736" width="8.140625" style="92" customWidth="1"/>
    <col min="9737" max="9737" width="9.42578125" style="92" customWidth="1"/>
    <col min="9738" max="9738" width="7.140625" style="92" customWidth="1"/>
    <col min="9739" max="9740" width="8.5703125" style="92" customWidth="1"/>
    <col min="9741" max="9741" width="4.5703125" style="92" customWidth="1"/>
    <col min="9742" max="9742" width="7.42578125" style="92" customWidth="1"/>
    <col min="9743" max="9744" width="4.5703125" style="92" customWidth="1"/>
    <col min="9745" max="9745" width="7" style="92" customWidth="1"/>
    <col min="9746" max="9746" width="8.140625" style="92" customWidth="1"/>
    <col min="9747" max="9747" width="8" style="92" customWidth="1"/>
    <col min="9748" max="9748" width="7.140625" style="92" customWidth="1"/>
    <col min="9749" max="9749" width="6.5703125" style="92" customWidth="1"/>
    <col min="9750" max="9750" width="4.5703125" style="92" customWidth="1"/>
    <col min="9751" max="9751" width="7.85546875" style="92" customWidth="1"/>
    <col min="9752" max="9752" width="8.140625" style="92" customWidth="1"/>
    <col min="9753" max="9756" width="4.5703125" style="92" customWidth="1"/>
    <col min="9757" max="9757" width="11.5703125" style="92"/>
    <col min="9758" max="9758" width="8.42578125" style="92" customWidth="1"/>
    <col min="9759" max="9759" width="5.42578125" style="92" customWidth="1"/>
    <col min="9760" max="9761" width="5.140625" style="92" customWidth="1"/>
    <col min="9762" max="9762" width="6.42578125" style="92" customWidth="1"/>
    <col min="9763" max="9763" width="11.5703125" style="92"/>
    <col min="9764" max="9764" width="8.42578125" style="92" customWidth="1"/>
    <col min="9765" max="9765" width="3.140625" style="92" customWidth="1"/>
    <col min="9766" max="9766" width="5.140625" style="92" customWidth="1"/>
    <col min="9767" max="9767" width="7.42578125" style="92" customWidth="1"/>
    <col min="9768" max="9768" width="4.5703125" style="92" customWidth="1"/>
    <col min="9769" max="9984" width="11.5703125" style="92"/>
    <col min="9985" max="9985" width="1.85546875" style="92" customWidth="1"/>
    <col min="9986" max="9986" width="8.140625" style="92" customWidth="1"/>
    <col min="9987" max="9988" width="4.5703125" style="92" customWidth="1"/>
    <col min="9989" max="9989" width="7.140625" style="92" customWidth="1"/>
    <col min="9990" max="9990" width="7.85546875" style="92" customWidth="1"/>
    <col min="9991" max="9991" width="4.5703125" style="92" customWidth="1"/>
    <col min="9992" max="9992" width="8.140625" style="92" customWidth="1"/>
    <col min="9993" max="9993" width="9.42578125" style="92" customWidth="1"/>
    <col min="9994" max="9994" width="7.140625" style="92" customWidth="1"/>
    <col min="9995" max="9996" width="8.5703125" style="92" customWidth="1"/>
    <col min="9997" max="9997" width="4.5703125" style="92" customWidth="1"/>
    <col min="9998" max="9998" width="7.42578125" style="92" customWidth="1"/>
    <col min="9999" max="10000" width="4.5703125" style="92" customWidth="1"/>
    <col min="10001" max="10001" width="7" style="92" customWidth="1"/>
    <col min="10002" max="10002" width="8.140625" style="92" customWidth="1"/>
    <col min="10003" max="10003" width="8" style="92" customWidth="1"/>
    <col min="10004" max="10004" width="7.140625" style="92" customWidth="1"/>
    <col min="10005" max="10005" width="6.5703125" style="92" customWidth="1"/>
    <col min="10006" max="10006" width="4.5703125" style="92" customWidth="1"/>
    <col min="10007" max="10007" width="7.85546875" style="92" customWidth="1"/>
    <col min="10008" max="10008" width="8.140625" style="92" customWidth="1"/>
    <col min="10009" max="10012" width="4.5703125" style="92" customWidth="1"/>
    <col min="10013" max="10013" width="11.5703125" style="92"/>
    <col min="10014" max="10014" width="8.42578125" style="92" customWidth="1"/>
    <col min="10015" max="10015" width="5.42578125" style="92" customWidth="1"/>
    <col min="10016" max="10017" width="5.140625" style="92" customWidth="1"/>
    <col min="10018" max="10018" width="6.42578125" style="92" customWidth="1"/>
    <col min="10019" max="10019" width="11.5703125" style="92"/>
    <col min="10020" max="10020" width="8.42578125" style="92" customWidth="1"/>
    <col min="10021" max="10021" width="3.140625" style="92" customWidth="1"/>
    <col min="10022" max="10022" width="5.140625" style="92" customWidth="1"/>
    <col min="10023" max="10023" width="7.42578125" style="92" customWidth="1"/>
    <col min="10024" max="10024" width="4.5703125" style="92" customWidth="1"/>
    <col min="10025" max="10240" width="11.5703125" style="92"/>
    <col min="10241" max="10241" width="1.85546875" style="92" customWidth="1"/>
    <col min="10242" max="10242" width="8.140625" style="92" customWidth="1"/>
    <col min="10243" max="10244" width="4.5703125" style="92" customWidth="1"/>
    <col min="10245" max="10245" width="7.140625" style="92" customWidth="1"/>
    <col min="10246" max="10246" width="7.85546875" style="92" customWidth="1"/>
    <col min="10247" max="10247" width="4.5703125" style="92" customWidth="1"/>
    <col min="10248" max="10248" width="8.140625" style="92" customWidth="1"/>
    <col min="10249" max="10249" width="9.42578125" style="92" customWidth="1"/>
    <col min="10250" max="10250" width="7.140625" style="92" customWidth="1"/>
    <col min="10251" max="10252" width="8.5703125" style="92" customWidth="1"/>
    <col min="10253" max="10253" width="4.5703125" style="92" customWidth="1"/>
    <col min="10254" max="10254" width="7.42578125" style="92" customWidth="1"/>
    <col min="10255" max="10256" width="4.5703125" style="92" customWidth="1"/>
    <col min="10257" max="10257" width="7" style="92" customWidth="1"/>
    <col min="10258" max="10258" width="8.140625" style="92" customWidth="1"/>
    <col min="10259" max="10259" width="8" style="92" customWidth="1"/>
    <col min="10260" max="10260" width="7.140625" style="92" customWidth="1"/>
    <col min="10261" max="10261" width="6.5703125" style="92" customWidth="1"/>
    <col min="10262" max="10262" width="4.5703125" style="92" customWidth="1"/>
    <col min="10263" max="10263" width="7.85546875" style="92" customWidth="1"/>
    <col min="10264" max="10264" width="8.140625" style="92" customWidth="1"/>
    <col min="10265" max="10268" width="4.5703125" style="92" customWidth="1"/>
    <col min="10269" max="10269" width="11.5703125" style="92"/>
    <col min="10270" max="10270" width="8.42578125" style="92" customWidth="1"/>
    <col min="10271" max="10271" width="5.42578125" style="92" customWidth="1"/>
    <col min="10272" max="10273" width="5.140625" style="92" customWidth="1"/>
    <col min="10274" max="10274" width="6.42578125" style="92" customWidth="1"/>
    <col min="10275" max="10275" width="11.5703125" style="92"/>
    <col min="10276" max="10276" width="8.42578125" style="92" customWidth="1"/>
    <col min="10277" max="10277" width="3.140625" style="92" customWidth="1"/>
    <col min="10278" max="10278" width="5.140625" style="92" customWidth="1"/>
    <col min="10279" max="10279" width="7.42578125" style="92" customWidth="1"/>
    <col min="10280" max="10280" width="4.5703125" style="92" customWidth="1"/>
    <col min="10281" max="10496" width="11.5703125" style="92"/>
    <col min="10497" max="10497" width="1.85546875" style="92" customWidth="1"/>
    <col min="10498" max="10498" width="8.140625" style="92" customWidth="1"/>
    <col min="10499" max="10500" width="4.5703125" style="92" customWidth="1"/>
    <col min="10501" max="10501" width="7.140625" style="92" customWidth="1"/>
    <col min="10502" max="10502" width="7.85546875" style="92" customWidth="1"/>
    <col min="10503" max="10503" width="4.5703125" style="92" customWidth="1"/>
    <col min="10504" max="10504" width="8.140625" style="92" customWidth="1"/>
    <col min="10505" max="10505" width="9.42578125" style="92" customWidth="1"/>
    <col min="10506" max="10506" width="7.140625" style="92" customWidth="1"/>
    <col min="10507" max="10508" width="8.5703125" style="92" customWidth="1"/>
    <col min="10509" max="10509" width="4.5703125" style="92" customWidth="1"/>
    <col min="10510" max="10510" width="7.42578125" style="92" customWidth="1"/>
    <col min="10511" max="10512" width="4.5703125" style="92" customWidth="1"/>
    <col min="10513" max="10513" width="7" style="92" customWidth="1"/>
    <col min="10514" max="10514" width="8.140625" style="92" customWidth="1"/>
    <col min="10515" max="10515" width="8" style="92" customWidth="1"/>
    <col min="10516" max="10516" width="7.140625" style="92" customWidth="1"/>
    <col min="10517" max="10517" width="6.5703125" style="92" customWidth="1"/>
    <col min="10518" max="10518" width="4.5703125" style="92" customWidth="1"/>
    <col min="10519" max="10519" width="7.85546875" style="92" customWidth="1"/>
    <col min="10520" max="10520" width="8.140625" style="92" customWidth="1"/>
    <col min="10521" max="10524" width="4.5703125" style="92" customWidth="1"/>
    <col min="10525" max="10525" width="11.5703125" style="92"/>
    <col min="10526" max="10526" width="8.42578125" style="92" customWidth="1"/>
    <col min="10527" max="10527" width="5.42578125" style="92" customWidth="1"/>
    <col min="10528" max="10529" width="5.140625" style="92" customWidth="1"/>
    <col min="10530" max="10530" width="6.42578125" style="92" customWidth="1"/>
    <col min="10531" max="10531" width="11.5703125" style="92"/>
    <col min="10532" max="10532" width="8.42578125" style="92" customWidth="1"/>
    <col min="10533" max="10533" width="3.140625" style="92" customWidth="1"/>
    <col min="10534" max="10534" width="5.140625" style="92" customWidth="1"/>
    <col min="10535" max="10535" width="7.42578125" style="92" customWidth="1"/>
    <col min="10536" max="10536" width="4.5703125" style="92" customWidth="1"/>
    <col min="10537" max="10752" width="11.5703125" style="92"/>
    <col min="10753" max="10753" width="1.85546875" style="92" customWidth="1"/>
    <col min="10754" max="10754" width="8.140625" style="92" customWidth="1"/>
    <col min="10755" max="10756" width="4.5703125" style="92" customWidth="1"/>
    <col min="10757" max="10757" width="7.140625" style="92" customWidth="1"/>
    <col min="10758" max="10758" width="7.85546875" style="92" customWidth="1"/>
    <col min="10759" max="10759" width="4.5703125" style="92" customWidth="1"/>
    <col min="10760" max="10760" width="8.140625" style="92" customWidth="1"/>
    <col min="10761" max="10761" width="9.42578125" style="92" customWidth="1"/>
    <col min="10762" max="10762" width="7.140625" style="92" customWidth="1"/>
    <col min="10763" max="10764" width="8.5703125" style="92" customWidth="1"/>
    <col min="10765" max="10765" width="4.5703125" style="92" customWidth="1"/>
    <col min="10766" max="10766" width="7.42578125" style="92" customWidth="1"/>
    <col min="10767" max="10768" width="4.5703125" style="92" customWidth="1"/>
    <col min="10769" max="10769" width="7" style="92" customWidth="1"/>
    <col min="10770" max="10770" width="8.140625" style="92" customWidth="1"/>
    <col min="10771" max="10771" width="8" style="92" customWidth="1"/>
    <col min="10772" max="10772" width="7.140625" style="92" customWidth="1"/>
    <col min="10773" max="10773" width="6.5703125" style="92" customWidth="1"/>
    <col min="10774" max="10774" width="4.5703125" style="92" customWidth="1"/>
    <col min="10775" max="10775" width="7.85546875" style="92" customWidth="1"/>
    <col min="10776" max="10776" width="8.140625" style="92" customWidth="1"/>
    <col min="10777" max="10780" width="4.5703125" style="92" customWidth="1"/>
    <col min="10781" max="10781" width="11.5703125" style="92"/>
    <col min="10782" max="10782" width="8.42578125" style="92" customWidth="1"/>
    <col min="10783" max="10783" width="5.42578125" style="92" customWidth="1"/>
    <col min="10784" max="10785" width="5.140625" style="92" customWidth="1"/>
    <col min="10786" max="10786" width="6.42578125" style="92" customWidth="1"/>
    <col min="10787" max="10787" width="11.5703125" style="92"/>
    <col min="10788" max="10788" width="8.42578125" style="92" customWidth="1"/>
    <col min="10789" max="10789" width="3.140625" style="92" customWidth="1"/>
    <col min="10790" max="10790" width="5.140625" style="92" customWidth="1"/>
    <col min="10791" max="10791" width="7.42578125" style="92" customWidth="1"/>
    <col min="10792" max="10792" width="4.5703125" style="92" customWidth="1"/>
    <col min="10793" max="11008" width="11.5703125" style="92"/>
    <col min="11009" max="11009" width="1.85546875" style="92" customWidth="1"/>
    <col min="11010" max="11010" width="8.140625" style="92" customWidth="1"/>
    <col min="11011" max="11012" width="4.5703125" style="92" customWidth="1"/>
    <col min="11013" max="11013" width="7.140625" style="92" customWidth="1"/>
    <col min="11014" max="11014" width="7.85546875" style="92" customWidth="1"/>
    <col min="11015" max="11015" width="4.5703125" style="92" customWidth="1"/>
    <col min="11016" max="11016" width="8.140625" style="92" customWidth="1"/>
    <col min="11017" max="11017" width="9.42578125" style="92" customWidth="1"/>
    <col min="11018" max="11018" width="7.140625" style="92" customWidth="1"/>
    <col min="11019" max="11020" width="8.5703125" style="92" customWidth="1"/>
    <col min="11021" max="11021" width="4.5703125" style="92" customWidth="1"/>
    <col min="11022" max="11022" width="7.42578125" style="92" customWidth="1"/>
    <col min="11023" max="11024" width="4.5703125" style="92" customWidth="1"/>
    <col min="11025" max="11025" width="7" style="92" customWidth="1"/>
    <col min="11026" max="11026" width="8.140625" style="92" customWidth="1"/>
    <col min="11027" max="11027" width="8" style="92" customWidth="1"/>
    <col min="11028" max="11028" width="7.140625" style="92" customWidth="1"/>
    <col min="11029" max="11029" width="6.5703125" style="92" customWidth="1"/>
    <col min="11030" max="11030" width="4.5703125" style="92" customWidth="1"/>
    <col min="11031" max="11031" width="7.85546875" style="92" customWidth="1"/>
    <col min="11032" max="11032" width="8.140625" style="92" customWidth="1"/>
    <col min="11033" max="11036" width="4.5703125" style="92" customWidth="1"/>
    <col min="11037" max="11037" width="11.5703125" style="92"/>
    <col min="11038" max="11038" width="8.42578125" style="92" customWidth="1"/>
    <col min="11039" max="11039" width="5.42578125" style="92" customWidth="1"/>
    <col min="11040" max="11041" width="5.140625" style="92" customWidth="1"/>
    <col min="11042" max="11042" width="6.42578125" style="92" customWidth="1"/>
    <col min="11043" max="11043" width="11.5703125" style="92"/>
    <col min="11044" max="11044" width="8.42578125" style="92" customWidth="1"/>
    <col min="11045" max="11045" width="3.140625" style="92" customWidth="1"/>
    <col min="11046" max="11046" width="5.140625" style="92" customWidth="1"/>
    <col min="11047" max="11047" width="7.42578125" style="92" customWidth="1"/>
    <col min="11048" max="11048" width="4.5703125" style="92" customWidth="1"/>
    <col min="11049" max="11264" width="11.5703125" style="92"/>
    <col min="11265" max="11265" width="1.85546875" style="92" customWidth="1"/>
    <col min="11266" max="11266" width="8.140625" style="92" customWidth="1"/>
    <col min="11267" max="11268" width="4.5703125" style="92" customWidth="1"/>
    <col min="11269" max="11269" width="7.140625" style="92" customWidth="1"/>
    <col min="11270" max="11270" width="7.85546875" style="92" customWidth="1"/>
    <col min="11271" max="11271" width="4.5703125" style="92" customWidth="1"/>
    <col min="11272" max="11272" width="8.140625" style="92" customWidth="1"/>
    <col min="11273" max="11273" width="9.42578125" style="92" customWidth="1"/>
    <col min="11274" max="11274" width="7.140625" style="92" customWidth="1"/>
    <col min="11275" max="11276" width="8.5703125" style="92" customWidth="1"/>
    <col min="11277" max="11277" width="4.5703125" style="92" customWidth="1"/>
    <col min="11278" max="11278" width="7.42578125" style="92" customWidth="1"/>
    <col min="11279" max="11280" width="4.5703125" style="92" customWidth="1"/>
    <col min="11281" max="11281" width="7" style="92" customWidth="1"/>
    <col min="11282" max="11282" width="8.140625" style="92" customWidth="1"/>
    <col min="11283" max="11283" width="8" style="92" customWidth="1"/>
    <col min="11284" max="11284" width="7.140625" style="92" customWidth="1"/>
    <col min="11285" max="11285" width="6.5703125" style="92" customWidth="1"/>
    <col min="11286" max="11286" width="4.5703125" style="92" customWidth="1"/>
    <col min="11287" max="11287" width="7.85546875" style="92" customWidth="1"/>
    <col min="11288" max="11288" width="8.140625" style="92" customWidth="1"/>
    <col min="11289" max="11292" width="4.5703125" style="92" customWidth="1"/>
    <col min="11293" max="11293" width="11.5703125" style="92"/>
    <col min="11294" max="11294" width="8.42578125" style="92" customWidth="1"/>
    <col min="11295" max="11295" width="5.42578125" style="92" customWidth="1"/>
    <col min="11296" max="11297" width="5.140625" style="92" customWidth="1"/>
    <col min="11298" max="11298" width="6.42578125" style="92" customWidth="1"/>
    <col min="11299" max="11299" width="11.5703125" style="92"/>
    <col min="11300" max="11300" width="8.42578125" style="92" customWidth="1"/>
    <col min="11301" max="11301" width="3.140625" style="92" customWidth="1"/>
    <col min="11302" max="11302" width="5.140625" style="92" customWidth="1"/>
    <col min="11303" max="11303" width="7.42578125" style="92" customWidth="1"/>
    <col min="11304" max="11304" width="4.5703125" style="92" customWidth="1"/>
    <col min="11305" max="11520" width="11.5703125" style="92"/>
    <col min="11521" max="11521" width="1.85546875" style="92" customWidth="1"/>
    <col min="11522" max="11522" width="8.140625" style="92" customWidth="1"/>
    <col min="11523" max="11524" width="4.5703125" style="92" customWidth="1"/>
    <col min="11525" max="11525" width="7.140625" style="92" customWidth="1"/>
    <col min="11526" max="11526" width="7.85546875" style="92" customWidth="1"/>
    <col min="11527" max="11527" width="4.5703125" style="92" customWidth="1"/>
    <col min="11528" max="11528" width="8.140625" style="92" customWidth="1"/>
    <col min="11529" max="11529" width="9.42578125" style="92" customWidth="1"/>
    <col min="11530" max="11530" width="7.140625" style="92" customWidth="1"/>
    <col min="11531" max="11532" width="8.5703125" style="92" customWidth="1"/>
    <col min="11533" max="11533" width="4.5703125" style="92" customWidth="1"/>
    <col min="11534" max="11534" width="7.42578125" style="92" customWidth="1"/>
    <col min="11535" max="11536" width="4.5703125" style="92" customWidth="1"/>
    <col min="11537" max="11537" width="7" style="92" customWidth="1"/>
    <col min="11538" max="11538" width="8.140625" style="92" customWidth="1"/>
    <col min="11539" max="11539" width="8" style="92" customWidth="1"/>
    <col min="11540" max="11540" width="7.140625" style="92" customWidth="1"/>
    <col min="11541" max="11541" width="6.5703125" style="92" customWidth="1"/>
    <col min="11542" max="11542" width="4.5703125" style="92" customWidth="1"/>
    <col min="11543" max="11543" width="7.85546875" style="92" customWidth="1"/>
    <col min="11544" max="11544" width="8.140625" style="92" customWidth="1"/>
    <col min="11545" max="11548" width="4.5703125" style="92" customWidth="1"/>
    <col min="11549" max="11549" width="11.5703125" style="92"/>
    <col min="11550" max="11550" width="8.42578125" style="92" customWidth="1"/>
    <col min="11551" max="11551" width="5.42578125" style="92" customWidth="1"/>
    <col min="11552" max="11553" width="5.140625" style="92" customWidth="1"/>
    <col min="11554" max="11554" width="6.42578125" style="92" customWidth="1"/>
    <col min="11555" max="11555" width="11.5703125" style="92"/>
    <col min="11556" max="11556" width="8.42578125" style="92" customWidth="1"/>
    <col min="11557" max="11557" width="3.140625" style="92" customWidth="1"/>
    <col min="11558" max="11558" width="5.140625" style="92" customWidth="1"/>
    <col min="11559" max="11559" width="7.42578125" style="92" customWidth="1"/>
    <col min="11560" max="11560" width="4.5703125" style="92" customWidth="1"/>
    <col min="11561" max="11776" width="11.5703125" style="92"/>
    <col min="11777" max="11777" width="1.85546875" style="92" customWidth="1"/>
    <col min="11778" max="11778" width="8.140625" style="92" customWidth="1"/>
    <col min="11779" max="11780" width="4.5703125" style="92" customWidth="1"/>
    <col min="11781" max="11781" width="7.140625" style="92" customWidth="1"/>
    <col min="11782" max="11782" width="7.85546875" style="92" customWidth="1"/>
    <col min="11783" max="11783" width="4.5703125" style="92" customWidth="1"/>
    <col min="11784" max="11784" width="8.140625" style="92" customWidth="1"/>
    <col min="11785" max="11785" width="9.42578125" style="92" customWidth="1"/>
    <col min="11786" max="11786" width="7.140625" style="92" customWidth="1"/>
    <col min="11787" max="11788" width="8.5703125" style="92" customWidth="1"/>
    <col min="11789" max="11789" width="4.5703125" style="92" customWidth="1"/>
    <col min="11790" max="11790" width="7.42578125" style="92" customWidth="1"/>
    <col min="11791" max="11792" width="4.5703125" style="92" customWidth="1"/>
    <col min="11793" max="11793" width="7" style="92" customWidth="1"/>
    <col min="11794" max="11794" width="8.140625" style="92" customWidth="1"/>
    <col min="11795" max="11795" width="8" style="92" customWidth="1"/>
    <col min="11796" max="11796" width="7.140625" style="92" customWidth="1"/>
    <col min="11797" max="11797" width="6.5703125" style="92" customWidth="1"/>
    <col min="11798" max="11798" width="4.5703125" style="92" customWidth="1"/>
    <col min="11799" max="11799" width="7.85546875" style="92" customWidth="1"/>
    <col min="11800" max="11800" width="8.140625" style="92" customWidth="1"/>
    <col min="11801" max="11804" width="4.5703125" style="92" customWidth="1"/>
    <col min="11805" max="11805" width="11.5703125" style="92"/>
    <col min="11806" max="11806" width="8.42578125" style="92" customWidth="1"/>
    <col min="11807" max="11807" width="5.42578125" style="92" customWidth="1"/>
    <col min="11808" max="11809" width="5.140625" style="92" customWidth="1"/>
    <col min="11810" max="11810" width="6.42578125" style="92" customWidth="1"/>
    <col min="11811" max="11811" width="11.5703125" style="92"/>
    <col min="11812" max="11812" width="8.42578125" style="92" customWidth="1"/>
    <col min="11813" max="11813" width="3.140625" style="92" customWidth="1"/>
    <col min="11814" max="11814" width="5.140625" style="92" customWidth="1"/>
    <col min="11815" max="11815" width="7.42578125" style="92" customWidth="1"/>
    <col min="11816" max="11816" width="4.5703125" style="92" customWidth="1"/>
    <col min="11817" max="12032" width="11.5703125" style="92"/>
    <col min="12033" max="12033" width="1.85546875" style="92" customWidth="1"/>
    <col min="12034" max="12034" width="8.140625" style="92" customWidth="1"/>
    <col min="12035" max="12036" width="4.5703125" style="92" customWidth="1"/>
    <col min="12037" max="12037" width="7.140625" style="92" customWidth="1"/>
    <col min="12038" max="12038" width="7.85546875" style="92" customWidth="1"/>
    <col min="12039" max="12039" width="4.5703125" style="92" customWidth="1"/>
    <col min="12040" max="12040" width="8.140625" style="92" customWidth="1"/>
    <col min="12041" max="12041" width="9.42578125" style="92" customWidth="1"/>
    <col min="12042" max="12042" width="7.140625" style="92" customWidth="1"/>
    <col min="12043" max="12044" width="8.5703125" style="92" customWidth="1"/>
    <col min="12045" max="12045" width="4.5703125" style="92" customWidth="1"/>
    <col min="12046" max="12046" width="7.42578125" style="92" customWidth="1"/>
    <col min="12047" max="12048" width="4.5703125" style="92" customWidth="1"/>
    <col min="12049" max="12049" width="7" style="92" customWidth="1"/>
    <col min="12050" max="12050" width="8.140625" style="92" customWidth="1"/>
    <col min="12051" max="12051" width="8" style="92" customWidth="1"/>
    <col min="12052" max="12052" width="7.140625" style="92" customWidth="1"/>
    <col min="12053" max="12053" width="6.5703125" style="92" customWidth="1"/>
    <col min="12054" max="12054" width="4.5703125" style="92" customWidth="1"/>
    <col min="12055" max="12055" width="7.85546875" style="92" customWidth="1"/>
    <col min="12056" max="12056" width="8.140625" style="92" customWidth="1"/>
    <col min="12057" max="12060" width="4.5703125" style="92" customWidth="1"/>
    <col min="12061" max="12061" width="11.5703125" style="92"/>
    <col min="12062" max="12062" width="8.42578125" style="92" customWidth="1"/>
    <col min="12063" max="12063" width="5.42578125" style="92" customWidth="1"/>
    <col min="12064" max="12065" width="5.140625" style="92" customWidth="1"/>
    <col min="12066" max="12066" width="6.42578125" style="92" customWidth="1"/>
    <col min="12067" max="12067" width="11.5703125" style="92"/>
    <col min="12068" max="12068" width="8.42578125" style="92" customWidth="1"/>
    <col min="12069" max="12069" width="3.140625" style="92" customWidth="1"/>
    <col min="12070" max="12070" width="5.140625" style="92" customWidth="1"/>
    <col min="12071" max="12071" width="7.42578125" style="92" customWidth="1"/>
    <col min="12072" max="12072" width="4.5703125" style="92" customWidth="1"/>
    <col min="12073" max="12288" width="11.5703125" style="92"/>
    <col min="12289" max="12289" width="1.85546875" style="92" customWidth="1"/>
    <col min="12290" max="12290" width="8.140625" style="92" customWidth="1"/>
    <col min="12291" max="12292" width="4.5703125" style="92" customWidth="1"/>
    <col min="12293" max="12293" width="7.140625" style="92" customWidth="1"/>
    <col min="12294" max="12294" width="7.85546875" style="92" customWidth="1"/>
    <col min="12295" max="12295" width="4.5703125" style="92" customWidth="1"/>
    <col min="12296" max="12296" width="8.140625" style="92" customWidth="1"/>
    <col min="12297" max="12297" width="9.42578125" style="92" customWidth="1"/>
    <col min="12298" max="12298" width="7.140625" style="92" customWidth="1"/>
    <col min="12299" max="12300" width="8.5703125" style="92" customWidth="1"/>
    <col min="12301" max="12301" width="4.5703125" style="92" customWidth="1"/>
    <col min="12302" max="12302" width="7.42578125" style="92" customWidth="1"/>
    <col min="12303" max="12304" width="4.5703125" style="92" customWidth="1"/>
    <col min="12305" max="12305" width="7" style="92" customWidth="1"/>
    <col min="12306" max="12306" width="8.140625" style="92" customWidth="1"/>
    <col min="12307" max="12307" width="8" style="92" customWidth="1"/>
    <col min="12308" max="12308" width="7.140625" style="92" customWidth="1"/>
    <col min="12309" max="12309" width="6.5703125" style="92" customWidth="1"/>
    <col min="12310" max="12310" width="4.5703125" style="92" customWidth="1"/>
    <col min="12311" max="12311" width="7.85546875" style="92" customWidth="1"/>
    <col min="12312" max="12312" width="8.140625" style="92" customWidth="1"/>
    <col min="12313" max="12316" width="4.5703125" style="92" customWidth="1"/>
    <col min="12317" max="12317" width="11.5703125" style="92"/>
    <col min="12318" max="12318" width="8.42578125" style="92" customWidth="1"/>
    <col min="12319" max="12319" width="5.42578125" style="92" customWidth="1"/>
    <col min="12320" max="12321" width="5.140625" style="92" customWidth="1"/>
    <col min="12322" max="12322" width="6.42578125" style="92" customWidth="1"/>
    <col min="12323" max="12323" width="11.5703125" style="92"/>
    <col min="12324" max="12324" width="8.42578125" style="92" customWidth="1"/>
    <col min="12325" max="12325" width="3.140625" style="92" customWidth="1"/>
    <col min="12326" max="12326" width="5.140625" style="92" customWidth="1"/>
    <col min="12327" max="12327" width="7.42578125" style="92" customWidth="1"/>
    <col min="12328" max="12328" width="4.5703125" style="92" customWidth="1"/>
    <col min="12329" max="12544" width="11.5703125" style="92"/>
    <col min="12545" max="12545" width="1.85546875" style="92" customWidth="1"/>
    <col min="12546" max="12546" width="8.140625" style="92" customWidth="1"/>
    <col min="12547" max="12548" width="4.5703125" style="92" customWidth="1"/>
    <col min="12549" max="12549" width="7.140625" style="92" customWidth="1"/>
    <col min="12550" max="12550" width="7.85546875" style="92" customWidth="1"/>
    <col min="12551" max="12551" width="4.5703125" style="92" customWidth="1"/>
    <col min="12552" max="12552" width="8.140625" style="92" customWidth="1"/>
    <col min="12553" max="12553" width="9.42578125" style="92" customWidth="1"/>
    <col min="12554" max="12554" width="7.140625" style="92" customWidth="1"/>
    <col min="12555" max="12556" width="8.5703125" style="92" customWidth="1"/>
    <col min="12557" max="12557" width="4.5703125" style="92" customWidth="1"/>
    <col min="12558" max="12558" width="7.42578125" style="92" customWidth="1"/>
    <col min="12559" max="12560" width="4.5703125" style="92" customWidth="1"/>
    <col min="12561" max="12561" width="7" style="92" customWidth="1"/>
    <col min="12562" max="12562" width="8.140625" style="92" customWidth="1"/>
    <col min="12563" max="12563" width="8" style="92" customWidth="1"/>
    <col min="12564" max="12564" width="7.140625" style="92" customWidth="1"/>
    <col min="12565" max="12565" width="6.5703125" style="92" customWidth="1"/>
    <col min="12566" max="12566" width="4.5703125" style="92" customWidth="1"/>
    <col min="12567" max="12567" width="7.85546875" style="92" customWidth="1"/>
    <col min="12568" max="12568" width="8.140625" style="92" customWidth="1"/>
    <col min="12569" max="12572" width="4.5703125" style="92" customWidth="1"/>
    <col min="12573" max="12573" width="11.5703125" style="92"/>
    <col min="12574" max="12574" width="8.42578125" style="92" customWidth="1"/>
    <col min="12575" max="12575" width="5.42578125" style="92" customWidth="1"/>
    <col min="12576" max="12577" width="5.140625" style="92" customWidth="1"/>
    <col min="12578" max="12578" width="6.42578125" style="92" customWidth="1"/>
    <col min="12579" max="12579" width="11.5703125" style="92"/>
    <col min="12580" max="12580" width="8.42578125" style="92" customWidth="1"/>
    <col min="12581" max="12581" width="3.140625" style="92" customWidth="1"/>
    <col min="12582" max="12582" width="5.140625" style="92" customWidth="1"/>
    <col min="12583" max="12583" width="7.42578125" style="92" customWidth="1"/>
    <col min="12584" max="12584" width="4.5703125" style="92" customWidth="1"/>
    <col min="12585" max="12800" width="11.5703125" style="92"/>
    <col min="12801" max="12801" width="1.85546875" style="92" customWidth="1"/>
    <col min="12802" max="12802" width="8.140625" style="92" customWidth="1"/>
    <col min="12803" max="12804" width="4.5703125" style="92" customWidth="1"/>
    <col min="12805" max="12805" width="7.140625" style="92" customWidth="1"/>
    <col min="12806" max="12806" width="7.85546875" style="92" customWidth="1"/>
    <col min="12807" max="12807" width="4.5703125" style="92" customWidth="1"/>
    <col min="12808" max="12808" width="8.140625" style="92" customWidth="1"/>
    <col min="12809" max="12809" width="9.42578125" style="92" customWidth="1"/>
    <col min="12810" max="12810" width="7.140625" style="92" customWidth="1"/>
    <col min="12811" max="12812" width="8.5703125" style="92" customWidth="1"/>
    <col min="12813" max="12813" width="4.5703125" style="92" customWidth="1"/>
    <col min="12814" max="12814" width="7.42578125" style="92" customWidth="1"/>
    <col min="12815" max="12816" width="4.5703125" style="92" customWidth="1"/>
    <col min="12817" max="12817" width="7" style="92" customWidth="1"/>
    <col min="12818" max="12818" width="8.140625" style="92" customWidth="1"/>
    <col min="12819" max="12819" width="8" style="92" customWidth="1"/>
    <col min="12820" max="12820" width="7.140625" style="92" customWidth="1"/>
    <col min="12821" max="12821" width="6.5703125" style="92" customWidth="1"/>
    <col min="12822" max="12822" width="4.5703125" style="92" customWidth="1"/>
    <col min="12823" max="12823" width="7.85546875" style="92" customWidth="1"/>
    <col min="12824" max="12824" width="8.140625" style="92" customWidth="1"/>
    <col min="12825" max="12828" width="4.5703125" style="92" customWidth="1"/>
    <col min="12829" max="12829" width="11.5703125" style="92"/>
    <col min="12830" max="12830" width="8.42578125" style="92" customWidth="1"/>
    <col min="12831" max="12831" width="5.42578125" style="92" customWidth="1"/>
    <col min="12832" max="12833" width="5.140625" style="92" customWidth="1"/>
    <col min="12834" max="12834" width="6.42578125" style="92" customWidth="1"/>
    <col min="12835" max="12835" width="11.5703125" style="92"/>
    <col min="12836" max="12836" width="8.42578125" style="92" customWidth="1"/>
    <col min="12837" max="12837" width="3.140625" style="92" customWidth="1"/>
    <col min="12838" max="12838" width="5.140625" style="92" customWidth="1"/>
    <col min="12839" max="12839" width="7.42578125" style="92" customWidth="1"/>
    <col min="12840" max="12840" width="4.5703125" style="92" customWidth="1"/>
    <col min="12841" max="13056" width="11.5703125" style="92"/>
    <col min="13057" max="13057" width="1.85546875" style="92" customWidth="1"/>
    <col min="13058" max="13058" width="8.140625" style="92" customWidth="1"/>
    <col min="13059" max="13060" width="4.5703125" style="92" customWidth="1"/>
    <col min="13061" max="13061" width="7.140625" style="92" customWidth="1"/>
    <col min="13062" max="13062" width="7.85546875" style="92" customWidth="1"/>
    <col min="13063" max="13063" width="4.5703125" style="92" customWidth="1"/>
    <col min="13064" max="13064" width="8.140625" style="92" customWidth="1"/>
    <col min="13065" max="13065" width="9.42578125" style="92" customWidth="1"/>
    <col min="13066" max="13066" width="7.140625" style="92" customWidth="1"/>
    <col min="13067" max="13068" width="8.5703125" style="92" customWidth="1"/>
    <col min="13069" max="13069" width="4.5703125" style="92" customWidth="1"/>
    <col min="13070" max="13070" width="7.42578125" style="92" customWidth="1"/>
    <col min="13071" max="13072" width="4.5703125" style="92" customWidth="1"/>
    <col min="13073" max="13073" width="7" style="92" customWidth="1"/>
    <col min="13074" max="13074" width="8.140625" style="92" customWidth="1"/>
    <col min="13075" max="13075" width="8" style="92" customWidth="1"/>
    <col min="13076" max="13076" width="7.140625" style="92" customWidth="1"/>
    <col min="13077" max="13077" width="6.5703125" style="92" customWidth="1"/>
    <col min="13078" max="13078" width="4.5703125" style="92" customWidth="1"/>
    <col min="13079" max="13079" width="7.85546875" style="92" customWidth="1"/>
    <col min="13080" max="13080" width="8.140625" style="92" customWidth="1"/>
    <col min="13081" max="13084" width="4.5703125" style="92" customWidth="1"/>
    <col min="13085" max="13085" width="11.5703125" style="92"/>
    <col min="13086" max="13086" width="8.42578125" style="92" customWidth="1"/>
    <col min="13087" max="13087" width="5.42578125" style="92" customWidth="1"/>
    <col min="13088" max="13089" width="5.140625" style="92" customWidth="1"/>
    <col min="13090" max="13090" width="6.42578125" style="92" customWidth="1"/>
    <col min="13091" max="13091" width="11.5703125" style="92"/>
    <col min="13092" max="13092" width="8.42578125" style="92" customWidth="1"/>
    <col min="13093" max="13093" width="3.140625" style="92" customWidth="1"/>
    <col min="13094" max="13094" width="5.140625" style="92" customWidth="1"/>
    <col min="13095" max="13095" width="7.42578125" style="92" customWidth="1"/>
    <col min="13096" max="13096" width="4.5703125" style="92" customWidth="1"/>
    <col min="13097" max="13312" width="11.5703125" style="92"/>
    <col min="13313" max="13313" width="1.85546875" style="92" customWidth="1"/>
    <col min="13314" max="13314" width="8.140625" style="92" customWidth="1"/>
    <col min="13315" max="13316" width="4.5703125" style="92" customWidth="1"/>
    <col min="13317" max="13317" width="7.140625" style="92" customWidth="1"/>
    <col min="13318" max="13318" width="7.85546875" style="92" customWidth="1"/>
    <col min="13319" max="13319" width="4.5703125" style="92" customWidth="1"/>
    <col min="13320" max="13320" width="8.140625" style="92" customWidth="1"/>
    <col min="13321" max="13321" width="9.42578125" style="92" customWidth="1"/>
    <col min="13322" max="13322" width="7.140625" style="92" customWidth="1"/>
    <col min="13323" max="13324" width="8.5703125" style="92" customWidth="1"/>
    <col min="13325" max="13325" width="4.5703125" style="92" customWidth="1"/>
    <col min="13326" max="13326" width="7.42578125" style="92" customWidth="1"/>
    <col min="13327" max="13328" width="4.5703125" style="92" customWidth="1"/>
    <col min="13329" max="13329" width="7" style="92" customWidth="1"/>
    <col min="13330" max="13330" width="8.140625" style="92" customWidth="1"/>
    <col min="13331" max="13331" width="8" style="92" customWidth="1"/>
    <col min="13332" max="13332" width="7.140625" style="92" customWidth="1"/>
    <col min="13333" max="13333" width="6.5703125" style="92" customWidth="1"/>
    <col min="13334" max="13334" width="4.5703125" style="92" customWidth="1"/>
    <col min="13335" max="13335" width="7.85546875" style="92" customWidth="1"/>
    <col min="13336" max="13336" width="8.140625" style="92" customWidth="1"/>
    <col min="13337" max="13340" width="4.5703125" style="92" customWidth="1"/>
    <col min="13341" max="13341" width="11.5703125" style="92"/>
    <col min="13342" max="13342" width="8.42578125" style="92" customWidth="1"/>
    <col min="13343" max="13343" width="5.42578125" style="92" customWidth="1"/>
    <col min="13344" max="13345" width="5.140625" style="92" customWidth="1"/>
    <col min="13346" max="13346" width="6.42578125" style="92" customWidth="1"/>
    <col min="13347" max="13347" width="11.5703125" style="92"/>
    <col min="13348" max="13348" width="8.42578125" style="92" customWidth="1"/>
    <col min="13349" max="13349" width="3.140625" style="92" customWidth="1"/>
    <col min="13350" max="13350" width="5.140625" style="92" customWidth="1"/>
    <col min="13351" max="13351" width="7.42578125" style="92" customWidth="1"/>
    <col min="13352" max="13352" width="4.5703125" style="92" customWidth="1"/>
    <col min="13353" max="13568" width="11.5703125" style="92"/>
    <col min="13569" max="13569" width="1.85546875" style="92" customWidth="1"/>
    <col min="13570" max="13570" width="8.140625" style="92" customWidth="1"/>
    <col min="13571" max="13572" width="4.5703125" style="92" customWidth="1"/>
    <col min="13573" max="13573" width="7.140625" style="92" customWidth="1"/>
    <col min="13574" max="13574" width="7.85546875" style="92" customWidth="1"/>
    <col min="13575" max="13575" width="4.5703125" style="92" customWidth="1"/>
    <col min="13576" max="13576" width="8.140625" style="92" customWidth="1"/>
    <col min="13577" max="13577" width="9.42578125" style="92" customWidth="1"/>
    <col min="13578" max="13578" width="7.140625" style="92" customWidth="1"/>
    <col min="13579" max="13580" width="8.5703125" style="92" customWidth="1"/>
    <col min="13581" max="13581" width="4.5703125" style="92" customWidth="1"/>
    <col min="13582" max="13582" width="7.42578125" style="92" customWidth="1"/>
    <col min="13583" max="13584" width="4.5703125" style="92" customWidth="1"/>
    <col min="13585" max="13585" width="7" style="92" customWidth="1"/>
    <col min="13586" max="13586" width="8.140625" style="92" customWidth="1"/>
    <col min="13587" max="13587" width="8" style="92" customWidth="1"/>
    <col min="13588" max="13588" width="7.140625" style="92" customWidth="1"/>
    <col min="13589" max="13589" width="6.5703125" style="92" customWidth="1"/>
    <col min="13590" max="13590" width="4.5703125" style="92" customWidth="1"/>
    <col min="13591" max="13591" width="7.85546875" style="92" customWidth="1"/>
    <col min="13592" max="13592" width="8.140625" style="92" customWidth="1"/>
    <col min="13593" max="13596" width="4.5703125" style="92" customWidth="1"/>
    <col min="13597" max="13597" width="11.5703125" style="92"/>
    <col min="13598" max="13598" width="8.42578125" style="92" customWidth="1"/>
    <col min="13599" max="13599" width="5.42578125" style="92" customWidth="1"/>
    <col min="13600" max="13601" width="5.140625" style="92" customWidth="1"/>
    <col min="13602" max="13602" width="6.42578125" style="92" customWidth="1"/>
    <col min="13603" max="13603" width="11.5703125" style="92"/>
    <col min="13604" max="13604" width="8.42578125" style="92" customWidth="1"/>
    <col min="13605" max="13605" width="3.140625" style="92" customWidth="1"/>
    <col min="13606" max="13606" width="5.140625" style="92" customWidth="1"/>
    <col min="13607" max="13607" width="7.42578125" style="92" customWidth="1"/>
    <col min="13608" max="13608" width="4.5703125" style="92" customWidth="1"/>
    <col min="13609" max="13824" width="11.5703125" style="92"/>
    <col min="13825" max="13825" width="1.85546875" style="92" customWidth="1"/>
    <col min="13826" max="13826" width="8.140625" style="92" customWidth="1"/>
    <col min="13827" max="13828" width="4.5703125" style="92" customWidth="1"/>
    <col min="13829" max="13829" width="7.140625" style="92" customWidth="1"/>
    <col min="13830" max="13830" width="7.85546875" style="92" customWidth="1"/>
    <col min="13831" max="13831" width="4.5703125" style="92" customWidth="1"/>
    <col min="13832" max="13832" width="8.140625" style="92" customWidth="1"/>
    <col min="13833" max="13833" width="9.42578125" style="92" customWidth="1"/>
    <col min="13834" max="13834" width="7.140625" style="92" customWidth="1"/>
    <col min="13835" max="13836" width="8.5703125" style="92" customWidth="1"/>
    <col min="13837" max="13837" width="4.5703125" style="92" customWidth="1"/>
    <col min="13838" max="13838" width="7.42578125" style="92" customWidth="1"/>
    <col min="13839" max="13840" width="4.5703125" style="92" customWidth="1"/>
    <col min="13841" max="13841" width="7" style="92" customWidth="1"/>
    <col min="13842" max="13842" width="8.140625" style="92" customWidth="1"/>
    <col min="13843" max="13843" width="8" style="92" customWidth="1"/>
    <col min="13844" max="13844" width="7.140625" style="92" customWidth="1"/>
    <col min="13845" max="13845" width="6.5703125" style="92" customWidth="1"/>
    <col min="13846" max="13846" width="4.5703125" style="92" customWidth="1"/>
    <col min="13847" max="13847" width="7.85546875" style="92" customWidth="1"/>
    <col min="13848" max="13848" width="8.140625" style="92" customWidth="1"/>
    <col min="13849" max="13852" width="4.5703125" style="92" customWidth="1"/>
    <col min="13853" max="13853" width="11.5703125" style="92"/>
    <col min="13854" max="13854" width="8.42578125" style="92" customWidth="1"/>
    <col min="13855" max="13855" width="5.42578125" style="92" customWidth="1"/>
    <col min="13856" max="13857" width="5.140625" style="92" customWidth="1"/>
    <col min="13858" max="13858" width="6.42578125" style="92" customWidth="1"/>
    <col min="13859" max="13859" width="11.5703125" style="92"/>
    <col min="13860" max="13860" width="8.42578125" style="92" customWidth="1"/>
    <col min="13861" max="13861" width="3.140625" style="92" customWidth="1"/>
    <col min="13862" max="13862" width="5.140625" style="92" customWidth="1"/>
    <col min="13863" max="13863" width="7.42578125" style="92" customWidth="1"/>
    <col min="13864" max="13864" width="4.5703125" style="92" customWidth="1"/>
    <col min="13865" max="14080" width="11.5703125" style="92"/>
    <col min="14081" max="14081" width="1.85546875" style="92" customWidth="1"/>
    <col min="14082" max="14082" width="8.140625" style="92" customWidth="1"/>
    <col min="14083" max="14084" width="4.5703125" style="92" customWidth="1"/>
    <col min="14085" max="14085" width="7.140625" style="92" customWidth="1"/>
    <col min="14086" max="14086" width="7.85546875" style="92" customWidth="1"/>
    <col min="14087" max="14087" width="4.5703125" style="92" customWidth="1"/>
    <col min="14088" max="14088" width="8.140625" style="92" customWidth="1"/>
    <col min="14089" max="14089" width="9.42578125" style="92" customWidth="1"/>
    <col min="14090" max="14090" width="7.140625" style="92" customWidth="1"/>
    <col min="14091" max="14092" width="8.5703125" style="92" customWidth="1"/>
    <col min="14093" max="14093" width="4.5703125" style="92" customWidth="1"/>
    <col min="14094" max="14094" width="7.42578125" style="92" customWidth="1"/>
    <col min="14095" max="14096" width="4.5703125" style="92" customWidth="1"/>
    <col min="14097" max="14097" width="7" style="92" customWidth="1"/>
    <col min="14098" max="14098" width="8.140625" style="92" customWidth="1"/>
    <col min="14099" max="14099" width="8" style="92" customWidth="1"/>
    <col min="14100" max="14100" width="7.140625" style="92" customWidth="1"/>
    <col min="14101" max="14101" width="6.5703125" style="92" customWidth="1"/>
    <col min="14102" max="14102" width="4.5703125" style="92" customWidth="1"/>
    <col min="14103" max="14103" width="7.85546875" style="92" customWidth="1"/>
    <col min="14104" max="14104" width="8.140625" style="92" customWidth="1"/>
    <col min="14105" max="14108" width="4.5703125" style="92" customWidth="1"/>
    <col min="14109" max="14109" width="11.5703125" style="92"/>
    <col min="14110" max="14110" width="8.42578125" style="92" customWidth="1"/>
    <col min="14111" max="14111" width="5.42578125" style="92" customWidth="1"/>
    <col min="14112" max="14113" width="5.140625" style="92" customWidth="1"/>
    <col min="14114" max="14114" width="6.42578125" style="92" customWidth="1"/>
    <col min="14115" max="14115" width="11.5703125" style="92"/>
    <col min="14116" max="14116" width="8.42578125" style="92" customWidth="1"/>
    <col min="14117" max="14117" width="3.140625" style="92" customWidth="1"/>
    <col min="14118" max="14118" width="5.140625" style="92" customWidth="1"/>
    <col min="14119" max="14119" width="7.42578125" style="92" customWidth="1"/>
    <col min="14120" max="14120" width="4.5703125" style="92" customWidth="1"/>
    <col min="14121" max="14336" width="11.5703125" style="92"/>
    <col min="14337" max="14337" width="1.85546875" style="92" customWidth="1"/>
    <col min="14338" max="14338" width="8.140625" style="92" customWidth="1"/>
    <col min="14339" max="14340" width="4.5703125" style="92" customWidth="1"/>
    <col min="14341" max="14341" width="7.140625" style="92" customWidth="1"/>
    <col min="14342" max="14342" width="7.85546875" style="92" customWidth="1"/>
    <col min="14343" max="14343" width="4.5703125" style="92" customWidth="1"/>
    <col min="14344" max="14344" width="8.140625" style="92" customWidth="1"/>
    <col min="14345" max="14345" width="9.42578125" style="92" customWidth="1"/>
    <col min="14346" max="14346" width="7.140625" style="92" customWidth="1"/>
    <col min="14347" max="14348" width="8.5703125" style="92" customWidth="1"/>
    <col min="14349" max="14349" width="4.5703125" style="92" customWidth="1"/>
    <col min="14350" max="14350" width="7.42578125" style="92" customWidth="1"/>
    <col min="14351" max="14352" width="4.5703125" style="92" customWidth="1"/>
    <col min="14353" max="14353" width="7" style="92" customWidth="1"/>
    <col min="14354" max="14354" width="8.140625" style="92" customWidth="1"/>
    <col min="14355" max="14355" width="8" style="92" customWidth="1"/>
    <col min="14356" max="14356" width="7.140625" style="92" customWidth="1"/>
    <col min="14357" max="14357" width="6.5703125" style="92" customWidth="1"/>
    <col min="14358" max="14358" width="4.5703125" style="92" customWidth="1"/>
    <col min="14359" max="14359" width="7.85546875" style="92" customWidth="1"/>
    <col min="14360" max="14360" width="8.140625" style="92" customWidth="1"/>
    <col min="14361" max="14364" width="4.5703125" style="92" customWidth="1"/>
    <col min="14365" max="14365" width="11.5703125" style="92"/>
    <col min="14366" max="14366" width="8.42578125" style="92" customWidth="1"/>
    <col min="14367" max="14367" width="5.42578125" style="92" customWidth="1"/>
    <col min="14368" max="14369" width="5.140625" style="92" customWidth="1"/>
    <col min="14370" max="14370" width="6.42578125" style="92" customWidth="1"/>
    <col min="14371" max="14371" width="11.5703125" style="92"/>
    <col min="14372" max="14372" width="8.42578125" style="92" customWidth="1"/>
    <col min="14373" max="14373" width="3.140625" style="92" customWidth="1"/>
    <col min="14374" max="14374" width="5.140625" style="92" customWidth="1"/>
    <col min="14375" max="14375" width="7.42578125" style="92" customWidth="1"/>
    <col min="14376" max="14376" width="4.5703125" style="92" customWidth="1"/>
    <col min="14377" max="14592" width="11.5703125" style="92"/>
    <col min="14593" max="14593" width="1.85546875" style="92" customWidth="1"/>
    <col min="14594" max="14594" width="8.140625" style="92" customWidth="1"/>
    <col min="14595" max="14596" width="4.5703125" style="92" customWidth="1"/>
    <col min="14597" max="14597" width="7.140625" style="92" customWidth="1"/>
    <col min="14598" max="14598" width="7.85546875" style="92" customWidth="1"/>
    <col min="14599" max="14599" width="4.5703125" style="92" customWidth="1"/>
    <col min="14600" max="14600" width="8.140625" style="92" customWidth="1"/>
    <col min="14601" max="14601" width="9.42578125" style="92" customWidth="1"/>
    <col min="14602" max="14602" width="7.140625" style="92" customWidth="1"/>
    <col min="14603" max="14604" width="8.5703125" style="92" customWidth="1"/>
    <col min="14605" max="14605" width="4.5703125" style="92" customWidth="1"/>
    <col min="14606" max="14606" width="7.42578125" style="92" customWidth="1"/>
    <col min="14607" max="14608" width="4.5703125" style="92" customWidth="1"/>
    <col min="14609" max="14609" width="7" style="92" customWidth="1"/>
    <col min="14610" max="14610" width="8.140625" style="92" customWidth="1"/>
    <col min="14611" max="14611" width="8" style="92" customWidth="1"/>
    <col min="14612" max="14612" width="7.140625" style="92" customWidth="1"/>
    <col min="14613" max="14613" width="6.5703125" style="92" customWidth="1"/>
    <col min="14614" max="14614" width="4.5703125" style="92" customWidth="1"/>
    <col min="14615" max="14615" width="7.85546875" style="92" customWidth="1"/>
    <col min="14616" max="14616" width="8.140625" style="92" customWidth="1"/>
    <col min="14617" max="14620" width="4.5703125" style="92" customWidth="1"/>
    <col min="14621" max="14621" width="11.5703125" style="92"/>
    <col min="14622" max="14622" width="8.42578125" style="92" customWidth="1"/>
    <col min="14623" max="14623" width="5.42578125" style="92" customWidth="1"/>
    <col min="14624" max="14625" width="5.140625" style="92" customWidth="1"/>
    <col min="14626" max="14626" width="6.42578125" style="92" customWidth="1"/>
    <col min="14627" max="14627" width="11.5703125" style="92"/>
    <col min="14628" max="14628" width="8.42578125" style="92" customWidth="1"/>
    <col min="14629" max="14629" width="3.140625" style="92" customWidth="1"/>
    <col min="14630" max="14630" width="5.140625" style="92" customWidth="1"/>
    <col min="14631" max="14631" width="7.42578125" style="92" customWidth="1"/>
    <col min="14632" max="14632" width="4.5703125" style="92" customWidth="1"/>
    <col min="14633" max="14848" width="11.5703125" style="92"/>
    <col min="14849" max="14849" width="1.85546875" style="92" customWidth="1"/>
    <col min="14850" max="14850" width="8.140625" style="92" customWidth="1"/>
    <col min="14851" max="14852" width="4.5703125" style="92" customWidth="1"/>
    <col min="14853" max="14853" width="7.140625" style="92" customWidth="1"/>
    <col min="14854" max="14854" width="7.85546875" style="92" customWidth="1"/>
    <col min="14855" max="14855" width="4.5703125" style="92" customWidth="1"/>
    <col min="14856" max="14856" width="8.140625" style="92" customWidth="1"/>
    <col min="14857" max="14857" width="9.42578125" style="92" customWidth="1"/>
    <col min="14858" max="14858" width="7.140625" style="92" customWidth="1"/>
    <col min="14859" max="14860" width="8.5703125" style="92" customWidth="1"/>
    <col min="14861" max="14861" width="4.5703125" style="92" customWidth="1"/>
    <col min="14862" max="14862" width="7.42578125" style="92" customWidth="1"/>
    <col min="14863" max="14864" width="4.5703125" style="92" customWidth="1"/>
    <col min="14865" max="14865" width="7" style="92" customWidth="1"/>
    <col min="14866" max="14866" width="8.140625" style="92" customWidth="1"/>
    <col min="14867" max="14867" width="8" style="92" customWidth="1"/>
    <col min="14868" max="14868" width="7.140625" style="92" customWidth="1"/>
    <col min="14869" max="14869" width="6.5703125" style="92" customWidth="1"/>
    <col min="14870" max="14870" width="4.5703125" style="92" customWidth="1"/>
    <col min="14871" max="14871" width="7.85546875" style="92" customWidth="1"/>
    <col min="14872" max="14872" width="8.140625" style="92" customWidth="1"/>
    <col min="14873" max="14876" width="4.5703125" style="92" customWidth="1"/>
    <col min="14877" max="14877" width="11.5703125" style="92"/>
    <col min="14878" max="14878" width="8.42578125" style="92" customWidth="1"/>
    <col min="14879" max="14879" width="5.42578125" style="92" customWidth="1"/>
    <col min="14880" max="14881" width="5.140625" style="92" customWidth="1"/>
    <col min="14882" max="14882" width="6.42578125" style="92" customWidth="1"/>
    <col min="14883" max="14883" width="11.5703125" style="92"/>
    <col min="14884" max="14884" width="8.42578125" style="92" customWidth="1"/>
    <col min="14885" max="14885" width="3.140625" style="92" customWidth="1"/>
    <col min="14886" max="14886" width="5.140625" style="92" customWidth="1"/>
    <col min="14887" max="14887" width="7.42578125" style="92" customWidth="1"/>
    <col min="14888" max="14888" width="4.5703125" style="92" customWidth="1"/>
    <col min="14889" max="15104" width="11.5703125" style="92"/>
    <col min="15105" max="15105" width="1.85546875" style="92" customWidth="1"/>
    <col min="15106" max="15106" width="8.140625" style="92" customWidth="1"/>
    <col min="15107" max="15108" width="4.5703125" style="92" customWidth="1"/>
    <col min="15109" max="15109" width="7.140625" style="92" customWidth="1"/>
    <col min="15110" max="15110" width="7.85546875" style="92" customWidth="1"/>
    <col min="15111" max="15111" width="4.5703125" style="92" customWidth="1"/>
    <col min="15112" max="15112" width="8.140625" style="92" customWidth="1"/>
    <col min="15113" max="15113" width="9.42578125" style="92" customWidth="1"/>
    <col min="15114" max="15114" width="7.140625" style="92" customWidth="1"/>
    <col min="15115" max="15116" width="8.5703125" style="92" customWidth="1"/>
    <col min="15117" max="15117" width="4.5703125" style="92" customWidth="1"/>
    <col min="15118" max="15118" width="7.42578125" style="92" customWidth="1"/>
    <col min="15119" max="15120" width="4.5703125" style="92" customWidth="1"/>
    <col min="15121" max="15121" width="7" style="92" customWidth="1"/>
    <col min="15122" max="15122" width="8.140625" style="92" customWidth="1"/>
    <col min="15123" max="15123" width="8" style="92" customWidth="1"/>
    <col min="15124" max="15124" width="7.140625" style="92" customWidth="1"/>
    <col min="15125" max="15125" width="6.5703125" style="92" customWidth="1"/>
    <col min="15126" max="15126" width="4.5703125" style="92" customWidth="1"/>
    <col min="15127" max="15127" width="7.85546875" style="92" customWidth="1"/>
    <col min="15128" max="15128" width="8.140625" style="92" customWidth="1"/>
    <col min="15129" max="15132" width="4.5703125" style="92" customWidth="1"/>
    <col min="15133" max="15133" width="11.5703125" style="92"/>
    <col min="15134" max="15134" width="8.42578125" style="92" customWidth="1"/>
    <col min="15135" max="15135" width="5.42578125" style="92" customWidth="1"/>
    <col min="15136" max="15137" width="5.140625" style="92" customWidth="1"/>
    <col min="15138" max="15138" width="6.42578125" style="92" customWidth="1"/>
    <col min="15139" max="15139" width="11.5703125" style="92"/>
    <col min="15140" max="15140" width="8.42578125" style="92" customWidth="1"/>
    <col min="15141" max="15141" width="3.140625" style="92" customWidth="1"/>
    <col min="15142" max="15142" width="5.140625" style="92" customWidth="1"/>
    <col min="15143" max="15143" width="7.42578125" style="92" customWidth="1"/>
    <col min="15144" max="15144" width="4.5703125" style="92" customWidth="1"/>
    <col min="15145" max="15360" width="11.5703125" style="92"/>
    <col min="15361" max="15361" width="1.85546875" style="92" customWidth="1"/>
    <col min="15362" max="15362" width="8.140625" style="92" customWidth="1"/>
    <col min="15363" max="15364" width="4.5703125" style="92" customWidth="1"/>
    <col min="15365" max="15365" width="7.140625" style="92" customWidth="1"/>
    <col min="15366" max="15366" width="7.85546875" style="92" customWidth="1"/>
    <col min="15367" max="15367" width="4.5703125" style="92" customWidth="1"/>
    <col min="15368" max="15368" width="8.140625" style="92" customWidth="1"/>
    <col min="15369" max="15369" width="9.42578125" style="92" customWidth="1"/>
    <col min="15370" max="15370" width="7.140625" style="92" customWidth="1"/>
    <col min="15371" max="15372" width="8.5703125" style="92" customWidth="1"/>
    <col min="15373" max="15373" width="4.5703125" style="92" customWidth="1"/>
    <col min="15374" max="15374" width="7.42578125" style="92" customWidth="1"/>
    <col min="15375" max="15376" width="4.5703125" style="92" customWidth="1"/>
    <col min="15377" max="15377" width="7" style="92" customWidth="1"/>
    <col min="15378" max="15378" width="8.140625" style="92" customWidth="1"/>
    <col min="15379" max="15379" width="8" style="92" customWidth="1"/>
    <col min="15380" max="15380" width="7.140625" style="92" customWidth="1"/>
    <col min="15381" max="15381" width="6.5703125" style="92" customWidth="1"/>
    <col min="15382" max="15382" width="4.5703125" style="92" customWidth="1"/>
    <col min="15383" max="15383" width="7.85546875" style="92" customWidth="1"/>
    <col min="15384" max="15384" width="8.140625" style="92" customWidth="1"/>
    <col min="15385" max="15388" width="4.5703125" style="92" customWidth="1"/>
    <col min="15389" max="15389" width="11.5703125" style="92"/>
    <col min="15390" max="15390" width="8.42578125" style="92" customWidth="1"/>
    <col min="15391" max="15391" width="5.42578125" style="92" customWidth="1"/>
    <col min="15392" max="15393" width="5.140625" style="92" customWidth="1"/>
    <col min="15394" max="15394" width="6.42578125" style="92" customWidth="1"/>
    <col min="15395" max="15395" width="11.5703125" style="92"/>
    <col min="15396" max="15396" width="8.42578125" style="92" customWidth="1"/>
    <col min="15397" max="15397" width="3.140625" style="92" customWidth="1"/>
    <col min="15398" max="15398" width="5.140625" style="92" customWidth="1"/>
    <col min="15399" max="15399" width="7.42578125" style="92" customWidth="1"/>
    <col min="15400" max="15400" width="4.5703125" style="92" customWidth="1"/>
    <col min="15401" max="15616" width="11.5703125" style="92"/>
    <col min="15617" max="15617" width="1.85546875" style="92" customWidth="1"/>
    <col min="15618" max="15618" width="8.140625" style="92" customWidth="1"/>
    <col min="15619" max="15620" width="4.5703125" style="92" customWidth="1"/>
    <col min="15621" max="15621" width="7.140625" style="92" customWidth="1"/>
    <col min="15622" max="15622" width="7.85546875" style="92" customWidth="1"/>
    <col min="15623" max="15623" width="4.5703125" style="92" customWidth="1"/>
    <col min="15624" max="15624" width="8.140625" style="92" customWidth="1"/>
    <col min="15625" max="15625" width="9.42578125" style="92" customWidth="1"/>
    <col min="15626" max="15626" width="7.140625" style="92" customWidth="1"/>
    <col min="15627" max="15628" width="8.5703125" style="92" customWidth="1"/>
    <col min="15629" max="15629" width="4.5703125" style="92" customWidth="1"/>
    <col min="15630" max="15630" width="7.42578125" style="92" customWidth="1"/>
    <col min="15631" max="15632" width="4.5703125" style="92" customWidth="1"/>
    <col min="15633" max="15633" width="7" style="92" customWidth="1"/>
    <col min="15634" max="15634" width="8.140625" style="92" customWidth="1"/>
    <col min="15635" max="15635" width="8" style="92" customWidth="1"/>
    <col min="15636" max="15636" width="7.140625" style="92" customWidth="1"/>
    <col min="15637" max="15637" width="6.5703125" style="92" customWidth="1"/>
    <col min="15638" max="15638" width="4.5703125" style="92" customWidth="1"/>
    <col min="15639" max="15639" width="7.85546875" style="92" customWidth="1"/>
    <col min="15640" max="15640" width="8.140625" style="92" customWidth="1"/>
    <col min="15641" max="15644" width="4.5703125" style="92" customWidth="1"/>
    <col min="15645" max="15645" width="11.5703125" style="92"/>
    <col min="15646" max="15646" width="8.42578125" style="92" customWidth="1"/>
    <col min="15647" max="15647" width="5.42578125" style="92" customWidth="1"/>
    <col min="15648" max="15649" width="5.140625" style="92" customWidth="1"/>
    <col min="15650" max="15650" width="6.42578125" style="92" customWidth="1"/>
    <col min="15651" max="15651" width="11.5703125" style="92"/>
    <col min="15652" max="15652" width="8.42578125" style="92" customWidth="1"/>
    <col min="15653" max="15653" width="3.140625" style="92" customWidth="1"/>
    <col min="15654" max="15654" width="5.140625" style="92" customWidth="1"/>
    <col min="15655" max="15655" width="7.42578125" style="92" customWidth="1"/>
    <col min="15656" max="15656" width="4.5703125" style="92" customWidth="1"/>
    <col min="15657" max="15872" width="11.5703125" style="92"/>
    <col min="15873" max="15873" width="1.85546875" style="92" customWidth="1"/>
    <col min="15874" max="15874" width="8.140625" style="92" customWidth="1"/>
    <col min="15875" max="15876" width="4.5703125" style="92" customWidth="1"/>
    <col min="15877" max="15877" width="7.140625" style="92" customWidth="1"/>
    <col min="15878" max="15878" width="7.85546875" style="92" customWidth="1"/>
    <col min="15879" max="15879" width="4.5703125" style="92" customWidth="1"/>
    <col min="15880" max="15880" width="8.140625" style="92" customWidth="1"/>
    <col min="15881" max="15881" width="9.42578125" style="92" customWidth="1"/>
    <col min="15882" max="15882" width="7.140625" style="92" customWidth="1"/>
    <col min="15883" max="15884" width="8.5703125" style="92" customWidth="1"/>
    <col min="15885" max="15885" width="4.5703125" style="92" customWidth="1"/>
    <col min="15886" max="15886" width="7.42578125" style="92" customWidth="1"/>
    <col min="15887" max="15888" width="4.5703125" style="92" customWidth="1"/>
    <col min="15889" max="15889" width="7" style="92" customWidth="1"/>
    <col min="15890" max="15890" width="8.140625" style="92" customWidth="1"/>
    <col min="15891" max="15891" width="8" style="92" customWidth="1"/>
    <col min="15892" max="15892" width="7.140625" style="92" customWidth="1"/>
    <col min="15893" max="15893" width="6.5703125" style="92" customWidth="1"/>
    <col min="15894" max="15894" width="4.5703125" style="92" customWidth="1"/>
    <col min="15895" max="15895" width="7.85546875" style="92" customWidth="1"/>
    <col min="15896" max="15896" width="8.140625" style="92" customWidth="1"/>
    <col min="15897" max="15900" width="4.5703125" style="92" customWidth="1"/>
    <col min="15901" max="15901" width="11.5703125" style="92"/>
    <col min="15902" max="15902" width="8.42578125" style="92" customWidth="1"/>
    <col min="15903" max="15903" width="5.42578125" style="92" customWidth="1"/>
    <col min="15904" max="15905" width="5.140625" style="92" customWidth="1"/>
    <col min="15906" max="15906" width="6.42578125" style="92" customWidth="1"/>
    <col min="15907" max="15907" width="11.5703125" style="92"/>
    <col min="15908" max="15908" width="8.42578125" style="92" customWidth="1"/>
    <col min="15909" max="15909" width="3.140625" style="92" customWidth="1"/>
    <col min="15910" max="15910" width="5.140625" style="92" customWidth="1"/>
    <col min="15911" max="15911" width="7.42578125" style="92" customWidth="1"/>
    <col min="15912" max="15912" width="4.5703125" style="92" customWidth="1"/>
    <col min="15913" max="16128" width="11.5703125" style="92"/>
    <col min="16129" max="16129" width="1.85546875" style="92" customWidth="1"/>
    <col min="16130" max="16130" width="8.140625" style="92" customWidth="1"/>
    <col min="16131" max="16132" width="4.5703125" style="92" customWidth="1"/>
    <col min="16133" max="16133" width="7.140625" style="92" customWidth="1"/>
    <col min="16134" max="16134" width="7.85546875" style="92" customWidth="1"/>
    <col min="16135" max="16135" width="4.5703125" style="92" customWidth="1"/>
    <col min="16136" max="16136" width="8.140625" style="92" customWidth="1"/>
    <col min="16137" max="16137" width="9.42578125" style="92" customWidth="1"/>
    <col min="16138" max="16138" width="7.140625" style="92" customWidth="1"/>
    <col min="16139" max="16140" width="8.5703125" style="92" customWidth="1"/>
    <col min="16141" max="16141" width="4.5703125" style="92" customWidth="1"/>
    <col min="16142" max="16142" width="7.42578125" style="92" customWidth="1"/>
    <col min="16143" max="16144" width="4.5703125" style="92" customWidth="1"/>
    <col min="16145" max="16145" width="7" style="92" customWidth="1"/>
    <col min="16146" max="16146" width="8.140625" style="92" customWidth="1"/>
    <col min="16147" max="16147" width="8" style="92" customWidth="1"/>
    <col min="16148" max="16148" width="7.140625" style="92" customWidth="1"/>
    <col min="16149" max="16149" width="6.5703125" style="92" customWidth="1"/>
    <col min="16150" max="16150" width="4.5703125" style="92" customWidth="1"/>
    <col min="16151" max="16151" width="7.85546875" style="92" customWidth="1"/>
    <col min="16152" max="16152" width="8.140625" style="92" customWidth="1"/>
    <col min="16153" max="16156" width="4.5703125" style="92" customWidth="1"/>
    <col min="16157" max="16157" width="11.5703125" style="92"/>
    <col min="16158" max="16158" width="8.42578125" style="92" customWidth="1"/>
    <col min="16159" max="16159" width="5.42578125" style="92" customWidth="1"/>
    <col min="16160" max="16161" width="5.140625" style="92" customWidth="1"/>
    <col min="16162" max="16162" width="6.42578125" style="92" customWidth="1"/>
    <col min="16163" max="16163" width="11.5703125" style="92"/>
    <col min="16164" max="16164" width="8.42578125" style="92" customWidth="1"/>
    <col min="16165" max="16165" width="3.140625" style="92" customWidth="1"/>
    <col min="16166" max="16166" width="5.140625" style="92" customWidth="1"/>
    <col min="16167" max="16167" width="7.42578125" style="92" customWidth="1"/>
    <col min="16168" max="16168" width="4.5703125" style="92" customWidth="1"/>
    <col min="16169" max="16384" width="11.5703125" style="92"/>
  </cols>
  <sheetData>
    <row r="1" spans="3:21" ht="15.75" thickBot="1"/>
    <row r="2" spans="3:21">
      <c r="C2" s="304" t="s">
        <v>157</v>
      </c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6"/>
    </row>
    <row r="3" spans="3:21" ht="15.75" thickBot="1">
      <c r="C3" s="307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9"/>
    </row>
    <row r="4" spans="3:21" ht="27" customHeight="1">
      <c r="C4" s="323" t="s">
        <v>142</v>
      </c>
      <c r="D4" s="324"/>
      <c r="E4" s="324"/>
      <c r="F4" s="324"/>
      <c r="G4" s="324"/>
      <c r="H4" s="324"/>
      <c r="I4" s="324"/>
      <c r="J4" s="93">
        <v>1698</v>
      </c>
      <c r="K4" s="325">
        <f>+'[5]R14 at2022'!S26</f>
        <v>599252382.61610103</v>
      </c>
      <c r="L4" s="325"/>
      <c r="M4" s="325"/>
      <c r="N4" s="325"/>
      <c r="O4" s="325"/>
      <c r="P4" s="116" t="s">
        <v>119</v>
      </c>
    </row>
    <row r="5" spans="3:21" ht="27" customHeight="1">
      <c r="C5" s="326" t="s">
        <v>158</v>
      </c>
      <c r="D5" s="327"/>
      <c r="E5" s="327"/>
      <c r="F5" s="327"/>
      <c r="G5" s="327"/>
      <c r="H5" s="327"/>
      <c r="I5" s="327"/>
      <c r="J5" s="95">
        <v>1717</v>
      </c>
      <c r="K5" s="320">
        <f>+'[5]R14 at2022'!S27</f>
        <v>0</v>
      </c>
      <c r="L5" s="320"/>
      <c r="M5" s="320"/>
      <c r="N5" s="320"/>
      <c r="O5" s="320"/>
      <c r="P5" s="117" t="s">
        <v>121</v>
      </c>
    </row>
    <row r="6" spans="3:21" ht="27" customHeight="1">
      <c r="C6" s="302" t="s">
        <v>159</v>
      </c>
      <c r="D6" s="303"/>
      <c r="E6" s="303"/>
      <c r="F6" s="303"/>
      <c r="G6" s="303"/>
      <c r="H6" s="303"/>
      <c r="I6" s="303"/>
      <c r="J6" s="95">
        <v>1692</v>
      </c>
      <c r="K6" s="328"/>
      <c r="L6" s="328"/>
      <c r="M6" s="328"/>
      <c r="N6" s="328"/>
      <c r="O6" s="328"/>
      <c r="P6" s="118" t="s">
        <v>119</v>
      </c>
    </row>
    <row r="7" spans="3:21" ht="27" customHeight="1">
      <c r="C7" s="302" t="s">
        <v>132</v>
      </c>
      <c r="D7" s="303"/>
      <c r="E7" s="303"/>
      <c r="F7" s="303"/>
      <c r="G7" s="303"/>
      <c r="H7" s="303"/>
      <c r="I7" s="303"/>
      <c r="J7" s="95">
        <v>1699</v>
      </c>
      <c r="K7" s="320">
        <f>+'[5]retiros  at2022'!P22</f>
        <v>52311800</v>
      </c>
      <c r="L7" s="320"/>
      <c r="M7" s="320"/>
      <c r="N7" s="320"/>
      <c r="O7" s="320"/>
      <c r="P7" s="118" t="s">
        <v>119</v>
      </c>
    </row>
    <row r="8" spans="3:21" ht="27" customHeight="1">
      <c r="C8" s="321" t="s">
        <v>160</v>
      </c>
      <c r="D8" s="322"/>
      <c r="E8" s="322"/>
      <c r="F8" s="322"/>
      <c r="G8" s="322"/>
      <c r="H8" s="322"/>
      <c r="I8" s="322"/>
      <c r="J8" s="119">
        <v>1718</v>
      </c>
      <c r="K8" s="317">
        <f>+K4-K5+K6+K7</f>
        <v>651564182.61610103</v>
      </c>
      <c r="L8" s="317"/>
      <c r="M8" s="317"/>
      <c r="N8" s="317"/>
      <c r="O8" s="317"/>
      <c r="P8" s="120" t="s">
        <v>143</v>
      </c>
      <c r="R8" s="121"/>
    </row>
    <row r="9" spans="3:21" ht="27" customHeight="1">
      <c r="C9" s="302" t="s">
        <v>161</v>
      </c>
      <c r="D9" s="303"/>
      <c r="E9" s="303"/>
      <c r="F9" s="303"/>
      <c r="G9" s="303"/>
      <c r="H9" s="303"/>
      <c r="I9" s="303"/>
      <c r="J9" s="95">
        <v>1693</v>
      </c>
      <c r="K9" s="317">
        <f>SUM('[5]RREE  at2022 '!K58:U58)</f>
        <v>31285995.272127975</v>
      </c>
      <c r="L9" s="317"/>
      <c r="M9" s="317"/>
      <c r="N9" s="317"/>
      <c r="O9" s="317"/>
      <c r="P9" s="117" t="s">
        <v>121</v>
      </c>
    </row>
    <row r="10" spans="3:21" ht="27" customHeight="1">
      <c r="C10" s="314" t="s">
        <v>162</v>
      </c>
      <c r="D10" s="315"/>
      <c r="E10" s="315"/>
      <c r="F10" s="315"/>
      <c r="G10" s="315"/>
      <c r="H10" s="315"/>
      <c r="I10" s="316"/>
      <c r="J10" s="95">
        <v>844</v>
      </c>
      <c r="K10" s="317">
        <f>+'[5]R13 at2021'!K10:O10*1</f>
        <v>544831021.74799991</v>
      </c>
      <c r="L10" s="317"/>
      <c r="M10" s="317"/>
      <c r="N10" s="317"/>
      <c r="O10" s="317"/>
      <c r="P10" s="117" t="s">
        <v>307</v>
      </c>
    </row>
    <row r="11" spans="3:21" ht="45.6" customHeight="1">
      <c r="C11" s="314" t="s">
        <v>163</v>
      </c>
      <c r="D11" s="315"/>
      <c r="E11" s="315"/>
      <c r="F11" s="315"/>
      <c r="G11" s="315"/>
      <c r="H11" s="315"/>
      <c r="I11" s="316"/>
      <c r="J11" s="95">
        <v>982</v>
      </c>
      <c r="K11" s="317"/>
      <c r="L11" s="317"/>
      <c r="M11" s="317"/>
      <c r="N11" s="317"/>
      <c r="O11" s="317"/>
      <c r="P11" s="117" t="s">
        <v>121</v>
      </c>
    </row>
    <row r="12" spans="3:21" ht="43.7" customHeight="1" thickBot="1">
      <c r="C12" s="318" t="s">
        <v>164</v>
      </c>
      <c r="D12" s="319"/>
      <c r="E12" s="319"/>
      <c r="F12" s="319"/>
      <c r="G12" s="319"/>
      <c r="H12" s="319"/>
      <c r="I12" s="319"/>
      <c r="J12" s="122">
        <v>1198</v>
      </c>
      <c r="K12" s="317"/>
      <c r="L12" s="317"/>
      <c r="M12" s="317"/>
      <c r="N12" s="317"/>
      <c r="O12" s="317"/>
      <c r="P12" s="123" t="s">
        <v>121</v>
      </c>
    </row>
    <row r="13" spans="3:21" ht="27" customHeight="1" thickBot="1">
      <c r="C13" s="297" t="s">
        <v>165</v>
      </c>
      <c r="D13" s="298"/>
      <c r="E13" s="298"/>
      <c r="F13" s="298"/>
      <c r="G13" s="298"/>
      <c r="H13" s="298"/>
      <c r="I13" s="298"/>
      <c r="J13" s="113">
        <v>1199</v>
      </c>
      <c r="K13" s="313">
        <f>+K8-K9-K10-K11-K12</f>
        <v>75447165.595973134</v>
      </c>
      <c r="L13" s="313"/>
      <c r="M13" s="313"/>
      <c r="N13" s="313"/>
      <c r="O13" s="313"/>
      <c r="P13" s="124" t="s">
        <v>143</v>
      </c>
      <c r="R13" s="115" t="s">
        <v>166</v>
      </c>
      <c r="S13" s="125"/>
      <c r="U13" s="205">
        <f>IF(K13&gt;0,K13:K13,0)</f>
        <v>75447165.595973134</v>
      </c>
    </row>
  </sheetData>
  <mergeCells count="21">
    <mergeCell ref="C13:I13"/>
    <mergeCell ref="K13:O13"/>
    <mergeCell ref="C10:I10"/>
    <mergeCell ref="K10:O10"/>
    <mergeCell ref="C11:I11"/>
    <mergeCell ref="K11:O11"/>
    <mergeCell ref="C12:I12"/>
    <mergeCell ref="K12:O12"/>
    <mergeCell ref="C7:I7"/>
    <mergeCell ref="K7:O7"/>
    <mergeCell ref="C8:I8"/>
    <mergeCell ref="K8:O8"/>
    <mergeCell ref="C9:I9"/>
    <mergeCell ref="K9:O9"/>
    <mergeCell ref="C2:P3"/>
    <mergeCell ref="C4:I4"/>
    <mergeCell ref="K4:O4"/>
    <mergeCell ref="C5:I5"/>
    <mergeCell ref="K5:O5"/>
    <mergeCell ref="C6:I6"/>
    <mergeCell ref="K6:O6"/>
  </mergeCells>
  <hyperlinks>
    <hyperlink ref="C2:P3" location="'Indice F22'!A1" display="RECUADRO Nº 13: DETERMINACIÓN DEL RAI RÉGIMEN DEL ARTÍCULO 14 LETRA A) LIR"/>
  </hyperlink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P98"/>
  <sheetViews>
    <sheetView topLeftCell="A7" zoomScale="80" zoomScaleNormal="80" workbookViewId="0">
      <pane ySplit="8" topLeftCell="A96" activePane="bottomLeft" state="frozen"/>
      <selection activeCell="A7" sqref="A7"/>
      <selection pane="bottomLeft" activeCell="AG84" sqref="AG84"/>
    </sheetView>
  </sheetViews>
  <sheetFormatPr baseColWidth="10" defaultRowHeight="15"/>
  <cols>
    <col min="1" max="1" width="7" customWidth="1"/>
    <col min="2" max="2" width="63.28515625" customWidth="1"/>
    <col min="3" max="3" width="14.28515625" customWidth="1"/>
    <col min="4" max="4" width="13" customWidth="1"/>
    <col min="5" max="5" width="13.5703125" bestFit="1" customWidth="1"/>
    <col min="6" max="7" width="12.140625" customWidth="1"/>
    <col min="8" max="9" width="15.28515625" bestFit="1" customWidth="1"/>
    <col min="10" max="10" width="12.7109375" customWidth="1"/>
    <col min="11" max="11" width="14" customWidth="1"/>
    <col min="12" max="12" width="12.7109375" customWidth="1"/>
    <col min="13" max="14" width="13.42578125" customWidth="1"/>
    <col min="15" max="18" width="12.7109375" customWidth="1"/>
    <col min="19" max="19" width="11.42578125" customWidth="1"/>
    <col min="20" max="20" width="14.140625" bestFit="1" customWidth="1"/>
    <col min="21" max="22" width="12.5703125" customWidth="1"/>
    <col min="23" max="23" width="11.42578125" style="4"/>
    <col min="24" max="24" width="15" style="4" customWidth="1"/>
    <col min="25" max="25" width="11.42578125" style="4"/>
    <col min="26" max="26" width="15.140625" style="4" customWidth="1"/>
    <col min="27" max="27" width="12" bestFit="1" customWidth="1"/>
    <col min="28" max="28" width="16.7109375" bestFit="1" customWidth="1"/>
    <col min="29" max="30" width="12" customWidth="1"/>
    <col min="31" max="31" width="14.5703125" customWidth="1"/>
    <col min="32" max="32" width="11.42578125" customWidth="1"/>
    <col min="33" max="33" width="12" customWidth="1"/>
    <col min="34" max="35" width="11.42578125" customWidth="1"/>
    <col min="36" max="37" width="15.42578125" customWidth="1"/>
    <col min="38" max="38" width="12.7109375" customWidth="1"/>
    <col min="39" max="39" width="17.7109375" style="5" bestFit="1" customWidth="1"/>
    <col min="40" max="40" width="12.7109375" bestFit="1" customWidth="1"/>
    <col min="41" max="41" width="12" bestFit="1" customWidth="1"/>
  </cols>
  <sheetData>
    <row r="2" spans="1:42">
      <c r="B2" s="1" t="s">
        <v>0</v>
      </c>
      <c r="C2" s="1"/>
      <c r="D2" s="1"/>
      <c r="E2" s="1"/>
      <c r="F2" s="1"/>
      <c r="G2" s="1"/>
      <c r="H2" s="1" t="s">
        <v>1</v>
      </c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3"/>
      <c r="X2" s="3"/>
      <c r="Y2" s="3"/>
      <c r="Z2" s="3"/>
      <c r="AA2" s="2"/>
      <c r="AB2" s="2"/>
      <c r="AC2" s="2"/>
      <c r="AD2" s="2"/>
      <c r="AE2" s="2"/>
      <c r="AF2" s="2"/>
      <c r="AG2" s="2"/>
      <c r="AH2" s="2"/>
      <c r="AI2" s="2"/>
      <c r="AL2" s="2"/>
      <c r="AM2" s="2"/>
    </row>
    <row r="6" spans="1:42" ht="15.75" thickBot="1"/>
    <row r="7" spans="1:42" ht="19.5" thickBot="1">
      <c r="V7" s="350" t="s">
        <v>2</v>
      </c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  <c r="AH7" s="351"/>
      <c r="AI7" s="351"/>
      <c r="AJ7" s="352"/>
      <c r="AK7" s="6"/>
    </row>
    <row r="8" spans="1:42" ht="16.5" thickBot="1">
      <c r="A8" s="7"/>
      <c r="B8" s="7"/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7"/>
      <c r="T8" s="7"/>
      <c r="U8" s="7"/>
      <c r="V8" s="9"/>
      <c r="W8" s="353" t="s">
        <v>3</v>
      </c>
      <c r="X8" s="354"/>
      <c r="Y8" s="354"/>
      <c r="Z8" s="354"/>
      <c r="AA8" s="354"/>
      <c r="AB8" s="354"/>
      <c r="AC8" s="354"/>
      <c r="AD8" s="354"/>
      <c r="AE8" s="355"/>
      <c r="AF8" s="353" t="s">
        <v>4</v>
      </c>
      <c r="AG8" s="354"/>
      <c r="AH8" s="354"/>
      <c r="AI8" s="354"/>
      <c r="AJ8" s="355"/>
      <c r="AK8" s="292"/>
      <c r="AL8" s="356" t="s">
        <v>5</v>
      </c>
    </row>
    <row r="9" spans="1:42" ht="45.75" customHeight="1" thickBot="1">
      <c r="A9" s="7"/>
      <c r="B9" s="359" t="s">
        <v>6</v>
      </c>
      <c r="C9" s="10"/>
      <c r="D9" s="11"/>
      <c r="E9" s="362" t="s">
        <v>7</v>
      </c>
      <c r="F9" s="362"/>
      <c r="G9" s="363"/>
      <c r="H9" s="359" t="s">
        <v>8</v>
      </c>
      <c r="I9" s="356" t="s">
        <v>9</v>
      </c>
      <c r="J9" s="356" t="s">
        <v>10</v>
      </c>
      <c r="K9" s="368" t="s">
        <v>11</v>
      </c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12"/>
      <c r="W9" s="339" t="s">
        <v>12</v>
      </c>
      <c r="X9" s="339"/>
      <c r="Y9" s="339"/>
      <c r="Z9" s="339"/>
      <c r="AA9" s="13" t="s">
        <v>13</v>
      </c>
      <c r="AB9" s="274">
        <f>27/73</f>
        <v>0.36986301369863012</v>
      </c>
      <c r="AC9" s="340" t="s">
        <v>14</v>
      </c>
      <c r="AD9" s="341"/>
      <c r="AE9" s="15"/>
      <c r="AF9" s="342" t="s">
        <v>12</v>
      </c>
      <c r="AG9" s="343"/>
      <c r="AH9" s="344" t="s">
        <v>14</v>
      </c>
      <c r="AI9" s="344"/>
      <c r="AJ9" s="15"/>
      <c r="AK9" s="15"/>
      <c r="AL9" s="357"/>
    </row>
    <row r="10" spans="1:42" ht="26.25" customHeight="1" thickBot="1">
      <c r="A10" s="7"/>
      <c r="B10" s="360"/>
      <c r="C10" s="16"/>
      <c r="D10" s="17"/>
      <c r="E10" s="364"/>
      <c r="F10" s="364"/>
      <c r="G10" s="365"/>
      <c r="H10" s="360"/>
      <c r="I10" s="357"/>
      <c r="J10" s="357"/>
      <c r="K10" s="18"/>
      <c r="L10" s="6"/>
      <c r="M10" s="6"/>
      <c r="N10" s="6"/>
      <c r="O10" s="6"/>
      <c r="P10" s="6"/>
      <c r="Q10" s="6"/>
      <c r="R10" s="6"/>
      <c r="S10" s="6"/>
      <c r="T10" s="6"/>
      <c r="U10" s="19"/>
      <c r="V10" s="12"/>
      <c r="W10" s="345" t="s">
        <v>15</v>
      </c>
      <c r="X10" s="345"/>
      <c r="Y10" s="345"/>
      <c r="Z10" s="346"/>
      <c r="AA10" s="347" t="s">
        <v>16</v>
      </c>
      <c r="AB10" s="348"/>
      <c r="AC10" s="347" t="s">
        <v>16</v>
      </c>
      <c r="AD10" s="349"/>
      <c r="AE10" s="12"/>
      <c r="AF10" s="336" t="s">
        <v>17</v>
      </c>
      <c r="AG10" s="337"/>
      <c r="AH10" s="336" t="s">
        <v>17</v>
      </c>
      <c r="AI10" s="337"/>
      <c r="AJ10" s="12"/>
      <c r="AK10" s="12"/>
      <c r="AL10" s="357"/>
    </row>
    <row r="11" spans="1:42" ht="49.5" customHeight="1" thickBot="1">
      <c r="A11" s="7"/>
      <c r="B11" s="360"/>
      <c r="C11" s="16"/>
      <c r="D11" s="17"/>
      <c r="E11" s="364"/>
      <c r="F11" s="364"/>
      <c r="G11" s="365"/>
      <c r="H11" s="360"/>
      <c r="I11" s="357"/>
      <c r="J11" s="357"/>
      <c r="K11" s="20"/>
      <c r="L11" s="21"/>
      <c r="M11" s="21"/>
      <c r="N11" s="21"/>
      <c r="O11" s="21"/>
      <c r="P11" s="21"/>
      <c r="Q11" s="21"/>
      <c r="R11" s="21"/>
      <c r="S11" s="21"/>
      <c r="T11" s="21"/>
      <c r="U11" s="12"/>
      <c r="V11" s="12"/>
      <c r="W11" s="336" t="s">
        <v>18</v>
      </c>
      <c r="X11" s="337"/>
      <c r="Y11" s="336" t="s">
        <v>19</v>
      </c>
      <c r="Z11" s="337"/>
      <c r="AA11" s="336" t="s">
        <v>20</v>
      </c>
      <c r="AB11" s="337"/>
      <c r="AC11" s="336" t="s">
        <v>20</v>
      </c>
      <c r="AD11" s="338"/>
      <c r="AE11" s="329" t="s">
        <v>21</v>
      </c>
      <c r="AF11" s="22" t="s">
        <v>22</v>
      </c>
      <c r="AG11" s="275">
        <f>(AF64+AG64)/AL64</f>
        <v>0.22246401715231354</v>
      </c>
      <c r="AH11" s="22" t="s">
        <v>23</v>
      </c>
      <c r="AI11" s="14"/>
      <c r="AJ11" s="329" t="s">
        <v>21</v>
      </c>
      <c r="AK11" s="329" t="s">
        <v>24</v>
      </c>
      <c r="AL11" s="357"/>
    </row>
    <row r="12" spans="1:42" ht="15.75" customHeight="1" thickBot="1">
      <c r="A12" s="7"/>
      <c r="B12" s="360"/>
      <c r="C12" s="16"/>
      <c r="D12" s="17"/>
      <c r="E12" s="364"/>
      <c r="F12" s="364"/>
      <c r="G12" s="365"/>
      <c r="H12" s="360"/>
      <c r="I12" s="357"/>
      <c r="J12" s="357"/>
      <c r="K12" s="330" t="s">
        <v>25</v>
      </c>
      <c r="L12" s="331"/>
      <c r="M12" s="331"/>
      <c r="N12" s="331"/>
      <c r="O12" s="331"/>
      <c r="P12" s="331"/>
      <c r="Q12" s="331"/>
      <c r="R12" s="332"/>
      <c r="S12" s="333" t="s">
        <v>26</v>
      </c>
      <c r="T12" s="334"/>
      <c r="U12" s="329" t="s">
        <v>27</v>
      </c>
      <c r="V12" s="289"/>
      <c r="W12" s="23"/>
      <c r="X12" s="23"/>
      <c r="Y12" s="23"/>
      <c r="Z12" s="23"/>
      <c r="AA12" s="23"/>
      <c r="AB12" s="23"/>
      <c r="AC12" s="23"/>
      <c r="AD12" s="23"/>
      <c r="AE12" s="329">
        <v>0.08</v>
      </c>
      <c r="AF12" s="24"/>
      <c r="AG12" s="25"/>
      <c r="AH12" s="25"/>
      <c r="AI12" s="25"/>
      <c r="AJ12" s="329">
        <v>0.08</v>
      </c>
      <c r="AK12" s="329">
        <v>1.08</v>
      </c>
      <c r="AL12" s="357"/>
    </row>
    <row r="13" spans="1:42" ht="75" customHeight="1" thickBot="1">
      <c r="A13" s="7"/>
      <c r="B13" s="360"/>
      <c r="C13" s="16"/>
      <c r="D13" s="17"/>
      <c r="E13" s="364"/>
      <c r="F13" s="364"/>
      <c r="G13" s="365"/>
      <c r="H13" s="360"/>
      <c r="I13" s="357"/>
      <c r="J13" s="357"/>
      <c r="K13" s="26" t="s">
        <v>28</v>
      </c>
      <c r="L13" s="330" t="s">
        <v>29</v>
      </c>
      <c r="M13" s="331"/>
      <c r="N13" s="332"/>
      <c r="O13" s="330" t="s">
        <v>30</v>
      </c>
      <c r="P13" s="331"/>
      <c r="Q13" s="331"/>
      <c r="R13" s="332"/>
      <c r="S13" s="27"/>
      <c r="T13" s="28"/>
      <c r="U13" s="329"/>
      <c r="V13" s="289"/>
      <c r="W13" s="29"/>
      <c r="X13" s="29"/>
      <c r="Y13" s="29"/>
      <c r="Z13" s="29"/>
      <c r="AA13" s="29"/>
      <c r="AB13" s="29"/>
      <c r="AC13" s="29"/>
      <c r="AD13" s="29"/>
      <c r="AE13" s="329"/>
      <c r="AF13" s="30"/>
      <c r="AG13" s="31"/>
      <c r="AH13" s="31"/>
      <c r="AI13" s="31"/>
      <c r="AJ13" s="329"/>
      <c r="AK13" s="329"/>
      <c r="AL13" s="357"/>
    </row>
    <row r="14" spans="1:42" s="38" customFormat="1" ht="258" customHeight="1" thickBot="1">
      <c r="A14" s="32"/>
      <c r="B14" s="361"/>
      <c r="C14" s="33"/>
      <c r="D14" s="34"/>
      <c r="E14" s="366"/>
      <c r="F14" s="366"/>
      <c r="G14" s="367"/>
      <c r="H14" s="361"/>
      <c r="I14" s="358"/>
      <c r="J14" s="358"/>
      <c r="K14" s="35" t="s">
        <v>31</v>
      </c>
      <c r="L14" s="35" t="s">
        <v>32</v>
      </c>
      <c r="M14" s="35" t="s">
        <v>33</v>
      </c>
      <c r="N14" s="35" t="s">
        <v>34</v>
      </c>
      <c r="O14" s="35" t="s">
        <v>35</v>
      </c>
      <c r="P14" s="35" t="s">
        <v>36</v>
      </c>
      <c r="Q14" s="35" t="s">
        <v>37</v>
      </c>
      <c r="R14" s="35" t="s">
        <v>38</v>
      </c>
      <c r="S14" s="36" t="s">
        <v>39</v>
      </c>
      <c r="T14" s="36" t="s">
        <v>40</v>
      </c>
      <c r="U14" s="335"/>
      <c r="V14" s="290" t="s">
        <v>41</v>
      </c>
      <c r="W14" s="37" t="s">
        <v>42</v>
      </c>
      <c r="X14" s="37" t="s">
        <v>43</v>
      </c>
      <c r="Y14" s="37" t="s">
        <v>42</v>
      </c>
      <c r="Z14" s="37" t="s">
        <v>43</v>
      </c>
      <c r="AA14" s="37" t="s">
        <v>42</v>
      </c>
      <c r="AB14" s="37" t="s">
        <v>43</v>
      </c>
      <c r="AC14" s="37" t="s">
        <v>42</v>
      </c>
      <c r="AD14" s="37" t="s">
        <v>43</v>
      </c>
      <c r="AE14" s="37" t="s">
        <v>44</v>
      </c>
      <c r="AF14" s="291" t="s">
        <v>45</v>
      </c>
      <c r="AG14" s="37" t="s">
        <v>43</v>
      </c>
      <c r="AH14" s="37" t="s">
        <v>42</v>
      </c>
      <c r="AI14" s="37" t="s">
        <v>43</v>
      </c>
      <c r="AJ14" s="291" t="s">
        <v>45</v>
      </c>
      <c r="AK14" s="291" t="s">
        <v>45</v>
      </c>
      <c r="AL14" s="358"/>
      <c r="AM14" s="5"/>
    </row>
    <row r="15" spans="1:42" ht="15.75">
      <c r="A15" s="7"/>
      <c r="B15" s="39" t="s">
        <v>46</v>
      </c>
      <c r="C15" s="40"/>
      <c r="D15" s="40"/>
      <c r="E15" s="40"/>
      <c r="F15" s="40"/>
      <c r="G15" s="40"/>
      <c r="H15" s="41">
        <f>SUM(I15:U15)</f>
        <v>79231224.355000138</v>
      </c>
      <c r="I15" s="41">
        <f>+'[5]RREE  at2021 '!I92</f>
        <v>25095269.342883937</v>
      </c>
      <c r="J15" s="41">
        <f>+'[5]RREE  at2021 '!J92</f>
        <v>24814497.399999999</v>
      </c>
      <c r="K15" s="41">
        <f>+'[5]RREE  at2021 '!K92</f>
        <v>0</v>
      </c>
      <c r="L15" s="41">
        <f>+'[5]RREE  at2021 '!L92</f>
        <v>0</v>
      </c>
      <c r="M15" s="41">
        <f>+'[5]RREE  at2021 '!M92</f>
        <v>0</v>
      </c>
      <c r="N15" s="41">
        <f>+'[5]RREE  at2021 '!N92</f>
        <v>0</v>
      </c>
      <c r="O15" s="41">
        <f>+'[5]RREE  at2021 '!O92</f>
        <v>0</v>
      </c>
      <c r="P15" s="41">
        <f>+'[5]RREE  at2021 '!P92</f>
        <v>0</v>
      </c>
      <c r="Q15" s="41">
        <f>+'[5]RREE  at2021 '!Q92</f>
        <v>768.23627450980393</v>
      </c>
      <c r="R15" s="41">
        <f>+'[5]RREE  at2021 '!R92</f>
        <v>0</v>
      </c>
      <c r="S15" s="41">
        <f>+'[5]RREE  at2021 '!S92</f>
        <v>0</v>
      </c>
      <c r="T15" s="41">
        <f>+'[5]RREE  at2021 '!T92</f>
        <v>29030263.33554941</v>
      </c>
      <c r="U15" s="41">
        <f>+'[5]RREE  at2021 '!U92</f>
        <v>290426.04029227153</v>
      </c>
      <c r="V15" s="41">
        <f>+'[5]RREE  at2021 '!V92</f>
        <v>0</v>
      </c>
      <c r="W15" s="41">
        <f>+'[5]RREE  at2021 '!W92</f>
        <v>0</v>
      </c>
      <c r="X15" s="41">
        <f>+'[5]RREE  at2021 '!X92</f>
        <v>0</v>
      </c>
      <c r="Y15" s="41">
        <f>+'[5]RREE  at2021 '!Y92</f>
        <v>0</v>
      </c>
      <c r="Z15" s="41">
        <f>+'[5]RREE  at2021 '!Z92</f>
        <v>0</v>
      </c>
      <c r="AA15" s="41">
        <f>+'[5]RREE  at2021 '!AA92</f>
        <v>0</v>
      </c>
      <c r="AB15" s="41">
        <f>+'[5]RREE  at2021 '!AB92</f>
        <v>1096256.32373351</v>
      </c>
      <c r="AC15" s="41">
        <f>+'[5]RREE  at2021 '!AC92</f>
        <v>0</v>
      </c>
      <c r="AD15" s="41">
        <f>+'[5]RREE  at2021 '!AD92</f>
        <v>0</v>
      </c>
      <c r="AE15" s="41">
        <f>+'[5]RREE  at2021 '!AE92</f>
        <v>0</v>
      </c>
      <c r="AF15" s="41">
        <f>+'[5]RREE  at2021 '!AF92</f>
        <v>17271.112404</v>
      </c>
      <c r="AG15" s="41">
        <f>+'[5]RREE  at2021 '!AG92</f>
        <v>8670922.9722439982</v>
      </c>
      <c r="AH15" s="41">
        <f>+'[5]RREE  at2021 '!AH92</f>
        <v>0</v>
      </c>
      <c r="AI15" s="41">
        <f>+'[5]RREE  at2021 '!AI92</f>
        <v>0</v>
      </c>
      <c r="AJ15" s="41">
        <f>+'[5]RREE  at2021 '!AJ92</f>
        <v>8944.3648320000011</v>
      </c>
      <c r="AK15" s="41">
        <f>+'[5]RREE  at2021 '!AK92</f>
        <v>0</v>
      </c>
      <c r="AL15" s="41">
        <f>+'[5]RREE  at2021 '!AL92</f>
        <v>39054379.201916002</v>
      </c>
      <c r="AM15" s="42"/>
      <c r="AP15" s="2"/>
    </row>
    <row r="16" spans="1:42" ht="15.75">
      <c r="A16" s="7"/>
      <c r="B16" s="43" t="s">
        <v>47</v>
      </c>
      <c r="C16" s="43"/>
      <c r="D16" s="43"/>
      <c r="E16" s="43"/>
      <c r="F16" s="43"/>
      <c r="G16" s="43"/>
      <c r="H16" s="41">
        <f>SUM(I16:U16)</f>
        <v>0</v>
      </c>
      <c r="I16" s="44"/>
      <c r="J16" s="44"/>
      <c r="K16" s="44"/>
      <c r="L16" s="44"/>
      <c r="M16" s="44"/>
      <c r="N16" s="44"/>
      <c r="O16" s="44"/>
      <c r="P16" s="44"/>
      <c r="Q16" s="44"/>
      <c r="R16" s="45"/>
      <c r="S16" s="44"/>
      <c r="T16" s="45"/>
      <c r="U16" s="45"/>
      <c r="V16" s="45"/>
      <c r="W16" s="46"/>
      <c r="X16" s="46"/>
      <c r="Y16" s="46"/>
      <c r="Z16" s="46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7"/>
      <c r="AM16" s="42"/>
      <c r="AP16" s="2"/>
    </row>
    <row r="17" spans="1:42" ht="15.75">
      <c r="A17" s="7"/>
      <c r="B17" s="43" t="s">
        <v>48</v>
      </c>
      <c r="C17" s="43"/>
      <c r="D17" s="43"/>
      <c r="E17" s="43"/>
      <c r="F17" s="48">
        <v>6.7000000000000004E-2</v>
      </c>
      <c r="G17" s="43"/>
      <c r="H17" s="41">
        <f>SUM(I17:U17)</f>
        <v>5308492.0317850085</v>
      </c>
      <c r="I17" s="44">
        <f>(I15+I16)*$F$17</f>
        <v>1681383.0459732239</v>
      </c>
      <c r="J17" s="44">
        <f t="shared" ref="J17:AL17" si="0">(J15+J16)*$F$17</f>
        <v>1662571.3258</v>
      </c>
      <c r="K17" s="44">
        <f t="shared" si="0"/>
        <v>0</v>
      </c>
      <c r="L17" s="44">
        <f t="shared" si="0"/>
        <v>0</v>
      </c>
      <c r="M17" s="44">
        <f t="shared" si="0"/>
        <v>0</v>
      </c>
      <c r="N17" s="44">
        <f t="shared" si="0"/>
        <v>0</v>
      </c>
      <c r="O17" s="44">
        <f t="shared" si="0"/>
        <v>0</v>
      </c>
      <c r="P17" s="44">
        <f t="shared" si="0"/>
        <v>0</v>
      </c>
      <c r="Q17" s="44">
        <f t="shared" si="0"/>
        <v>51.471830392156868</v>
      </c>
      <c r="R17" s="44">
        <f t="shared" si="0"/>
        <v>0</v>
      </c>
      <c r="S17" s="44">
        <f t="shared" si="0"/>
        <v>0</v>
      </c>
      <c r="T17" s="44">
        <f t="shared" si="0"/>
        <v>1945027.6434818106</v>
      </c>
      <c r="U17" s="44">
        <f t="shared" si="0"/>
        <v>19458.544699582195</v>
      </c>
      <c r="V17" s="44">
        <f t="shared" si="0"/>
        <v>0</v>
      </c>
      <c r="W17" s="44">
        <f t="shared" si="0"/>
        <v>0</v>
      </c>
      <c r="X17" s="44">
        <f t="shared" si="0"/>
        <v>0</v>
      </c>
      <c r="Y17" s="44">
        <f t="shared" si="0"/>
        <v>0</v>
      </c>
      <c r="Z17" s="44">
        <f t="shared" si="0"/>
        <v>0</v>
      </c>
      <c r="AA17" s="44">
        <f t="shared" si="0"/>
        <v>0</v>
      </c>
      <c r="AB17" s="44">
        <f t="shared" si="0"/>
        <v>73449.17369014518</v>
      </c>
      <c r="AC17" s="44">
        <f t="shared" si="0"/>
        <v>0</v>
      </c>
      <c r="AD17" s="44">
        <f t="shared" si="0"/>
        <v>0</v>
      </c>
      <c r="AE17" s="44">
        <f t="shared" si="0"/>
        <v>0</v>
      </c>
      <c r="AF17" s="44">
        <f t="shared" si="0"/>
        <v>1157.1645310680001</v>
      </c>
      <c r="AG17" s="44">
        <f t="shared" si="0"/>
        <v>580951.8391403479</v>
      </c>
      <c r="AH17" s="44">
        <f t="shared" si="0"/>
        <v>0</v>
      </c>
      <c r="AI17" s="44">
        <f t="shared" si="0"/>
        <v>0</v>
      </c>
      <c r="AJ17" s="44">
        <f t="shared" si="0"/>
        <v>599.27244374400016</v>
      </c>
      <c r="AK17" s="44">
        <f t="shared" si="0"/>
        <v>0</v>
      </c>
      <c r="AL17" s="44">
        <f t="shared" si="0"/>
        <v>2616643.4065283723</v>
      </c>
      <c r="AM17" s="42"/>
      <c r="AP17" s="2"/>
    </row>
    <row r="18" spans="1:42" ht="15.75">
      <c r="A18" s="7"/>
      <c r="B18" s="43" t="s">
        <v>49</v>
      </c>
      <c r="C18" s="43"/>
      <c r="D18" s="43"/>
      <c r="E18" s="43"/>
      <c r="F18" s="43"/>
      <c r="G18" s="43"/>
      <c r="H18" s="41">
        <f>SUM(I18:U18)</f>
        <v>0</v>
      </c>
      <c r="I18" s="44"/>
      <c r="J18" s="44"/>
      <c r="K18" s="44"/>
      <c r="L18" s="44"/>
      <c r="M18" s="44"/>
      <c r="N18" s="44"/>
      <c r="O18" s="44"/>
      <c r="P18" s="44"/>
      <c r="Q18" s="44"/>
      <c r="R18" s="45"/>
      <c r="S18" s="44"/>
      <c r="T18" s="45"/>
      <c r="U18" s="45"/>
      <c r="V18" s="45"/>
      <c r="W18" s="46"/>
      <c r="X18" s="46"/>
      <c r="Y18" s="46"/>
      <c r="Z18" s="46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7"/>
      <c r="AM18" s="42"/>
      <c r="AP18" s="2"/>
    </row>
    <row r="19" spans="1:42" ht="16.5" thickBot="1">
      <c r="A19" s="7"/>
      <c r="B19" s="49" t="s">
        <v>48</v>
      </c>
      <c r="C19" s="49"/>
      <c r="D19" s="49"/>
      <c r="E19" s="49"/>
      <c r="F19" s="50">
        <v>0</v>
      </c>
      <c r="G19" s="49"/>
      <c r="H19" s="41">
        <f>SUM(I19:U19)</f>
        <v>0</v>
      </c>
      <c r="I19" s="51">
        <f>+I18*$F$19</f>
        <v>0</v>
      </c>
      <c r="J19" s="51">
        <f t="shared" ref="J19:AL19" si="1">+J18*$F$19</f>
        <v>0</v>
      </c>
      <c r="K19" s="51">
        <f t="shared" si="1"/>
        <v>0</v>
      </c>
      <c r="L19" s="51">
        <f t="shared" si="1"/>
        <v>0</v>
      </c>
      <c r="M19" s="51">
        <f t="shared" si="1"/>
        <v>0</v>
      </c>
      <c r="N19" s="51">
        <f t="shared" si="1"/>
        <v>0</v>
      </c>
      <c r="O19" s="51">
        <f t="shared" si="1"/>
        <v>0</v>
      </c>
      <c r="P19" s="51">
        <f t="shared" si="1"/>
        <v>0</v>
      </c>
      <c r="Q19" s="51">
        <f t="shared" si="1"/>
        <v>0</v>
      </c>
      <c r="R19" s="51">
        <f t="shared" si="1"/>
        <v>0</v>
      </c>
      <c r="S19" s="51">
        <f t="shared" si="1"/>
        <v>0</v>
      </c>
      <c r="T19" s="51">
        <f t="shared" si="1"/>
        <v>0</v>
      </c>
      <c r="U19" s="51">
        <f t="shared" si="1"/>
        <v>0</v>
      </c>
      <c r="V19" s="51">
        <f t="shared" si="1"/>
        <v>0</v>
      </c>
      <c r="W19" s="51">
        <f t="shared" si="1"/>
        <v>0</v>
      </c>
      <c r="X19" s="51">
        <f t="shared" si="1"/>
        <v>0</v>
      </c>
      <c r="Y19" s="51">
        <f t="shared" si="1"/>
        <v>0</v>
      </c>
      <c r="Z19" s="51">
        <f t="shared" si="1"/>
        <v>0</v>
      </c>
      <c r="AA19" s="51">
        <f t="shared" si="1"/>
        <v>0</v>
      </c>
      <c r="AB19" s="51">
        <f t="shared" si="1"/>
        <v>0</v>
      </c>
      <c r="AC19" s="51">
        <f t="shared" si="1"/>
        <v>0</v>
      </c>
      <c r="AD19" s="51">
        <f t="shared" si="1"/>
        <v>0</v>
      </c>
      <c r="AE19" s="51">
        <f t="shared" si="1"/>
        <v>0</v>
      </c>
      <c r="AF19" s="51">
        <f t="shared" si="1"/>
        <v>0</v>
      </c>
      <c r="AG19" s="51">
        <f t="shared" si="1"/>
        <v>0</v>
      </c>
      <c r="AH19" s="51">
        <f t="shared" si="1"/>
        <v>0</v>
      </c>
      <c r="AI19" s="51">
        <f t="shared" si="1"/>
        <v>0</v>
      </c>
      <c r="AJ19" s="51">
        <f t="shared" si="1"/>
        <v>0</v>
      </c>
      <c r="AK19" s="51">
        <f t="shared" si="1"/>
        <v>0</v>
      </c>
      <c r="AL19" s="51">
        <f t="shared" si="1"/>
        <v>0</v>
      </c>
      <c r="AM19" s="42"/>
      <c r="AP19" s="2"/>
    </row>
    <row r="20" spans="1:42" s="38" customFormat="1" ht="16.5" thickBot="1">
      <c r="A20" s="32"/>
      <c r="B20" s="52" t="s">
        <v>50</v>
      </c>
      <c r="C20" s="53"/>
      <c r="D20" s="53"/>
      <c r="E20" s="54"/>
      <c r="F20" s="54"/>
      <c r="G20" s="54"/>
      <c r="H20" s="55">
        <f>SUM(H15:H19)</f>
        <v>84539716.38678515</v>
      </c>
      <c r="I20" s="55">
        <f>SUM(I15:I19)</f>
        <v>26776652.38885716</v>
      </c>
      <c r="J20" s="55">
        <f t="shared" ref="J20:AK20" si="2">SUM(J15:J19)</f>
        <v>26477068.7258</v>
      </c>
      <c r="K20" s="55">
        <f t="shared" si="2"/>
        <v>0</v>
      </c>
      <c r="L20" s="55">
        <f t="shared" si="2"/>
        <v>0</v>
      </c>
      <c r="M20" s="55">
        <f t="shared" si="2"/>
        <v>0</v>
      </c>
      <c r="N20" s="55">
        <f t="shared" si="2"/>
        <v>0</v>
      </c>
      <c r="O20" s="55">
        <f t="shared" si="2"/>
        <v>0</v>
      </c>
      <c r="P20" s="55">
        <f t="shared" si="2"/>
        <v>0</v>
      </c>
      <c r="Q20" s="55">
        <f t="shared" si="2"/>
        <v>819.70810490196084</v>
      </c>
      <c r="R20" s="55">
        <f t="shared" si="2"/>
        <v>0</v>
      </c>
      <c r="S20" s="55">
        <f t="shared" si="2"/>
        <v>0</v>
      </c>
      <c r="T20" s="55">
        <f t="shared" si="2"/>
        <v>30975290.97903122</v>
      </c>
      <c r="U20" s="55">
        <f t="shared" si="2"/>
        <v>309884.58499185374</v>
      </c>
      <c r="V20" s="55">
        <f t="shared" si="2"/>
        <v>0</v>
      </c>
      <c r="W20" s="55">
        <f t="shared" si="2"/>
        <v>0</v>
      </c>
      <c r="X20" s="55">
        <f t="shared" si="2"/>
        <v>0</v>
      </c>
      <c r="Y20" s="55">
        <f t="shared" si="2"/>
        <v>0</v>
      </c>
      <c r="Z20" s="55">
        <f t="shared" si="2"/>
        <v>0</v>
      </c>
      <c r="AA20" s="55">
        <f t="shared" si="2"/>
        <v>0</v>
      </c>
      <c r="AB20" s="55">
        <f t="shared" si="2"/>
        <v>1169705.4974236551</v>
      </c>
      <c r="AC20" s="55">
        <f t="shared" si="2"/>
        <v>0</v>
      </c>
      <c r="AD20" s="55">
        <f t="shared" si="2"/>
        <v>0</v>
      </c>
      <c r="AE20" s="55">
        <f t="shared" si="2"/>
        <v>0</v>
      </c>
      <c r="AF20" s="55">
        <f t="shared" si="2"/>
        <v>18428.276935067999</v>
      </c>
      <c r="AG20" s="55">
        <f t="shared" si="2"/>
        <v>9251874.8113843463</v>
      </c>
      <c r="AH20" s="55">
        <f t="shared" si="2"/>
        <v>0</v>
      </c>
      <c r="AI20" s="55">
        <f t="shared" si="2"/>
        <v>0</v>
      </c>
      <c r="AJ20" s="55">
        <f t="shared" si="2"/>
        <v>9543.6372757440004</v>
      </c>
      <c r="AK20" s="55">
        <f t="shared" si="2"/>
        <v>0</v>
      </c>
      <c r="AL20" s="55">
        <f>SUM(AL15:AL19)</f>
        <v>41671022.608444378</v>
      </c>
      <c r="AM20" s="56"/>
      <c r="AN20" s="57"/>
      <c r="AO20" s="57"/>
    </row>
    <row r="21" spans="1:42" ht="15.75">
      <c r="A21" s="7"/>
      <c r="B21" s="43" t="s">
        <v>51</v>
      </c>
      <c r="C21" s="43"/>
      <c r="D21" s="43"/>
      <c r="E21" s="43"/>
      <c r="F21" s="43"/>
      <c r="G21" s="43"/>
      <c r="H21" s="41">
        <f>SUM(I21:U21)</f>
        <v>0</v>
      </c>
      <c r="I21" s="44"/>
      <c r="J21" s="44"/>
      <c r="K21" s="44"/>
      <c r="L21" s="44"/>
      <c r="M21" s="44"/>
      <c r="N21" s="44"/>
      <c r="O21" s="44"/>
      <c r="P21" s="44"/>
      <c r="Q21" s="44"/>
      <c r="R21" s="45"/>
      <c r="S21" s="44"/>
      <c r="T21" s="45"/>
      <c r="U21" s="45"/>
      <c r="V21" s="45"/>
      <c r="W21" s="46"/>
      <c r="X21" s="46"/>
      <c r="Y21" s="46"/>
      <c r="Z21" s="46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7"/>
      <c r="AM21" s="42"/>
      <c r="AP21" s="2"/>
    </row>
    <row r="22" spans="1:42" ht="15.75">
      <c r="A22" s="7"/>
      <c r="B22" s="43" t="s">
        <v>52</v>
      </c>
      <c r="C22" s="43"/>
      <c r="D22" s="43"/>
      <c r="E22" s="43"/>
      <c r="F22" s="43"/>
      <c r="G22" s="43"/>
      <c r="H22" s="41">
        <f>SUM(I22:U22)</f>
        <v>0</v>
      </c>
      <c r="I22" s="44"/>
      <c r="J22" s="44"/>
      <c r="K22" s="44"/>
      <c r="L22" s="44"/>
      <c r="M22" s="44"/>
      <c r="N22" s="44"/>
      <c r="O22" s="44"/>
      <c r="P22" s="44"/>
      <c r="Q22" s="44"/>
      <c r="R22" s="45"/>
      <c r="S22" s="44"/>
      <c r="T22" s="45"/>
      <c r="U22" s="45"/>
      <c r="V22" s="45"/>
      <c r="W22" s="46"/>
      <c r="X22" s="46"/>
      <c r="Y22" s="46"/>
      <c r="Z22" s="46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7"/>
      <c r="AM22" s="42"/>
      <c r="AP22" s="2"/>
    </row>
    <row r="23" spans="1:42" ht="16.5" thickBot="1">
      <c r="A23" s="7"/>
      <c r="B23" s="43" t="s">
        <v>53</v>
      </c>
      <c r="C23" s="43"/>
      <c r="D23" s="43"/>
      <c r="E23" s="43"/>
      <c r="F23" s="43"/>
      <c r="G23" s="43"/>
      <c r="H23" s="41">
        <f>SUM(I23:U23)</f>
        <v>0</v>
      </c>
      <c r="I23" s="44"/>
      <c r="J23" s="44"/>
      <c r="K23" s="44"/>
      <c r="L23" s="44"/>
      <c r="M23" s="44"/>
      <c r="N23" s="44"/>
      <c r="O23" s="44"/>
      <c r="P23" s="44"/>
      <c r="Q23" s="44"/>
      <c r="R23" s="45"/>
      <c r="S23" s="44"/>
      <c r="T23" s="45"/>
      <c r="U23" s="45"/>
      <c r="V23" s="45"/>
      <c r="W23" s="46"/>
      <c r="X23" s="46"/>
      <c r="Y23" s="46"/>
      <c r="Z23" s="46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7"/>
      <c r="AM23" s="42"/>
      <c r="AP23" s="2"/>
    </row>
    <row r="24" spans="1:42" s="38" customFormat="1" ht="16.5" thickBot="1">
      <c r="A24" s="32"/>
      <c r="B24" s="52" t="s">
        <v>54</v>
      </c>
      <c r="C24" s="53"/>
      <c r="D24" s="53"/>
      <c r="E24" s="54"/>
      <c r="F24" s="54"/>
      <c r="G24" s="54"/>
      <c r="H24" s="55">
        <f>SUM(H20:H23)</f>
        <v>84539716.38678515</v>
      </c>
      <c r="I24" s="55">
        <f t="shared" ref="I24:AK24" si="3">SUM(I20:I23)</f>
        <v>26776652.38885716</v>
      </c>
      <c r="J24" s="55">
        <f t="shared" si="3"/>
        <v>26477068.7258</v>
      </c>
      <c r="K24" s="55">
        <f t="shared" si="3"/>
        <v>0</v>
      </c>
      <c r="L24" s="55">
        <f t="shared" si="3"/>
        <v>0</v>
      </c>
      <c r="M24" s="55">
        <f t="shared" si="3"/>
        <v>0</v>
      </c>
      <c r="N24" s="55">
        <f t="shared" si="3"/>
        <v>0</v>
      </c>
      <c r="O24" s="55">
        <f t="shared" si="3"/>
        <v>0</v>
      </c>
      <c r="P24" s="55">
        <f t="shared" si="3"/>
        <v>0</v>
      </c>
      <c r="Q24" s="55">
        <f t="shared" si="3"/>
        <v>819.70810490196084</v>
      </c>
      <c r="R24" s="55">
        <f t="shared" si="3"/>
        <v>0</v>
      </c>
      <c r="S24" s="55">
        <f t="shared" si="3"/>
        <v>0</v>
      </c>
      <c r="T24" s="55">
        <f t="shared" si="3"/>
        <v>30975290.97903122</v>
      </c>
      <c r="U24" s="55">
        <f t="shared" si="3"/>
        <v>309884.58499185374</v>
      </c>
      <c r="V24" s="55">
        <f t="shared" si="3"/>
        <v>0</v>
      </c>
      <c r="W24" s="55">
        <f t="shared" si="3"/>
        <v>0</v>
      </c>
      <c r="X24" s="55">
        <f t="shared" si="3"/>
        <v>0</v>
      </c>
      <c r="Y24" s="55">
        <f t="shared" si="3"/>
        <v>0</v>
      </c>
      <c r="Z24" s="55">
        <f t="shared" si="3"/>
        <v>0</v>
      </c>
      <c r="AA24" s="55">
        <f t="shared" si="3"/>
        <v>0</v>
      </c>
      <c r="AB24" s="55">
        <f t="shared" si="3"/>
        <v>1169705.4974236551</v>
      </c>
      <c r="AC24" s="55">
        <f t="shared" si="3"/>
        <v>0</v>
      </c>
      <c r="AD24" s="55">
        <f t="shared" si="3"/>
        <v>0</v>
      </c>
      <c r="AE24" s="55">
        <f t="shared" si="3"/>
        <v>0</v>
      </c>
      <c r="AF24" s="55">
        <f t="shared" si="3"/>
        <v>18428.276935067999</v>
      </c>
      <c r="AG24" s="55">
        <f t="shared" si="3"/>
        <v>9251874.8113843463</v>
      </c>
      <c r="AH24" s="55">
        <f t="shared" si="3"/>
        <v>0</v>
      </c>
      <c r="AI24" s="55">
        <f t="shared" si="3"/>
        <v>0</v>
      </c>
      <c r="AJ24" s="55">
        <f t="shared" si="3"/>
        <v>9543.6372757440004</v>
      </c>
      <c r="AK24" s="55">
        <f t="shared" si="3"/>
        <v>0</v>
      </c>
      <c r="AL24" s="55">
        <f>SUM(AL20:AL23)</f>
        <v>41671022.608444378</v>
      </c>
      <c r="AM24" s="56"/>
      <c r="AN24" s="57"/>
      <c r="AO24" s="57"/>
    </row>
    <row r="25" spans="1:42" ht="15.75">
      <c r="A25" s="7"/>
      <c r="B25" s="43" t="s">
        <v>55</v>
      </c>
      <c r="C25" s="43"/>
      <c r="D25" s="43"/>
      <c r="E25" s="43"/>
      <c r="F25" s="43"/>
      <c r="G25" s="43"/>
      <c r="H25" s="41">
        <f>SUM(I25:U25)</f>
        <v>0</v>
      </c>
      <c r="I25" s="44"/>
      <c r="J25" s="44"/>
      <c r="K25" s="44"/>
      <c r="L25" s="44"/>
      <c r="M25" s="44"/>
      <c r="N25" s="44"/>
      <c r="O25" s="44"/>
      <c r="P25" s="44"/>
      <c r="Q25" s="44"/>
      <c r="R25" s="45"/>
      <c r="S25" s="44"/>
      <c r="T25" s="45"/>
      <c r="U25" s="45"/>
      <c r="V25" s="45"/>
      <c r="W25" s="46"/>
      <c r="X25" s="46"/>
      <c r="Y25" s="46"/>
      <c r="Z25" s="46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7"/>
      <c r="AM25" s="42"/>
      <c r="AP25" s="2"/>
    </row>
    <row r="26" spans="1:42" ht="15.75">
      <c r="A26" s="7"/>
      <c r="B26" s="43" t="s">
        <v>56</v>
      </c>
      <c r="C26" s="43"/>
      <c r="D26" s="43"/>
      <c r="E26" s="43"/>
      <c r="F26" s="43"/>
      <c r="G26" s="43"/>
      <c r="H26" s="41">
        <f>SUM(I26:U26)</f>
        <v>0</v>
      </c>
      <c r="I26" s="44"/>
      <c r="J26" s="44"/>
      <c r="K26" s="44"/>
      <c r="L26" s="44"/>
      <c r="M26" s="44"/>
      <c r="N26" s="44"/>
      <c r="O26" s="44"/>
      <c r="P26" s="44"/>
      <c r="Q26" s="44"/>
      <c r="R26" s="45"/>
      <c r="S26" s="44"/>
      <c r="T26" s="45"/>
      <c r="U26" s="45"/>
      <c r="V26" s="45"/>
      <c r="W26" s="46"/>
      <c r="X26" s="46"/>
      <c r="Y26" s="46"/>
      <c r="Z26" s="46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7"/>
      <c r="AM26" s="42"/>
      <c r="AP26" s="2"/>
    </row>
    <row r="27" spans="1:42" ht="16.5" thickBot="1">
      <c r="A27" s="7"/>
      <c r="B27" s="49" t="s">
        <v>57</v>
      </c>
      <c r="C27" s="49"/>
      <c r="D27" s="49"/>
      <c r="E27" s="49"/>
      <c r="F27" s="50">
        <v>0</v>
      </c>
      <c r="G27" s="50"/>
      <c r="H27" s="58">
        <f>SUM(I27:U27)</f>
        <v>0</v>
      </c>
      <c r="I27" s="51">
        <f>(I25+I26)*$F$27</f>
        <v>0</v>
      </c>
      <c r="J27" s="51">
        <f t="shared" ref="J27:AL27" si="4">(J25+J26)*$F$27</f>
        <v>0</v>
      </c>
      <c r="K27" s="51">
        <f t="shared" si="4"/>
        <v>0</v>
      </c>
      <c r="L27" s="51">
        <f t="shared" si="4"/>
        <v>0</v>
      </c>
      <c r="M27" s="51">
        <f t="shared" si="4"/>
        <v>0</v>
      </c>
      <c r="N27" s="51">
        <f t="shared" si="4"/>
        <v>0</v>
      </c>
      <c r="O27" s="51">
        <f t="shared" si="4"/>
        <v>0</v>
      </c>
      <c r="P27" s="51">
        <f t="shared" si="4"/>
        <v>0</v>
      </c>
      <c r="Q27" s="51">
        <f t="shared" si="4"/>
        <v>0</v>
      </c>
      <c r="R27" s="51">
        <f t="shared" si="4"/>
        <v>0</v>
      </c>
      <c r="S27" s="51">
        <f t="shared" si="4"/>
        <v>0</v>
      </c>
      <c r="T27" s="51">
        <f t="shared" si="4"/>
        <v>0</v>
      </c>
      <c r="U27" s="51">
        <f t="shared" si="4"/>
        <v>0</v>
      </c>
      <c r="V27" s="51">
        <f t="shared" si="4"/>
        <v>0</v>
      </c>
      <c r="W27" s="51">
        <f t="shared" si="4"/>
        <v>0</v>
      </c>
      <c r="X27" s="51">
        <f t="shared" si="4"/>
        <v>0</v>
      </c>
      <c r="Y27" s="51">
        <f t="shared" si="4"/>
        <v>0</v>
      </c>
      <c r="Z27" s="51">
        <f t="shared" si="4"/>
        <v>0</v>
      </c>
      <c r="AA27" s="51">
        <f t="shared" si="4"/>
        <v>0</v>
      </c>
      <c r="AB27" s="51">
        <f t="shared" si="4"/>
        <v>0</v>
      </c>
      <c r="AC27" s="51">
        <f t="shared" si="4"/>
        <v>0</v>
      </c>
      <c r="AD27" s="51">
        <f t="shared" si="4"/>
        <v>0</v>
      </c>
      <c r="AE27" s="51">
        <f t="shared" si="4"/>
        <v>0</v>
      </c>
      <c r="AF27" s="51">
        <f t="shared" si="4"/>
        <v>0</v>
      </c>
      <c r="AG27" s="51">
        <f t="shared" si="4"/>
        <v>0</v>
      </c>
      <c r="AH27" s="51">
        <f t="shared" si="4"/>
        <v>0</v>
      </c>
      <c r="AI27" s="51">
        <f t="shared" si="4"/>
        <v>0</v>
      </c>
      <c r="AJ27" s="51">
        <f t="shared" si="4"/>
        <v>0</v>
      </c>
      <c r="AK27" s="51">
        <f t="shared" si="4"/>
        <v>0</v>
      </c>
      <c r="AL27" s="51">
        <f t="shared" si="4"/>
        <v>0</v>
      </c>
      <c r="AN27" s="2"/>
      <c r="AO27" s="2"/>
    </row>
    <row r="28" spans="1:42" s="38" customFormat="1" ht="16.5" thickBot="1">
      <c r="A28" s="32"/>
      <c r="B28" s="52" t="s">
        <v>58</v>
      </c>
      <c r="C28" s="53"/>
      <c r="D28" s="53"/>
      <c r="E28" s="54"/>
      <c r="F28" s="54"/>
      <c r="G28" s="54"/>
      <c r="H28" s="55">
        <f>SUM(H24:H27)</f>
        <v>84539716.38678515</v>
      </c>
      <c r="I28" s="55">
        <f t="shared" ref="I28:AK28" si="5">SUM(I24:I27)</f>
        <v>26776652.38885716</v>
      </c>
      <c r="J28" s="55">
        <f t="shared" si="5"/>
        <v>26477068.7258</v>
      </c>
      <c r="K28" s="55">
        <f t="shared" si="5"/>
        <v>0</v>
      </c>
      <c r="L28" s="55">
        <f t="shared" si="5"/>
        <v>0</v>
      </c>
      <c r="M28" s="55">
        <f t="shared" si="5"/>
        <v>0</v>
      </c>
      <c r="N28" s="55">
        <f t="shared" si="5"/>
        <v>0</v>
      </c>
      <c r="O28" s="55">
        <f t="shared" si="5"/>
        <v>0</v>
      </c>
      <c r="P28" s="55">
        <f t="shared" si="5"/>
        <v>0</v>
      </c>
      <c r="Q28" s="55">
        <f t="shared" si="5"/>
        <v>819.70810490196084</v>
      </c>
      <c r="R28" s="55">
        <f t="shared" si="5"/>
        <v>0</v>
      </c>
      <c r="S28" s="55">
        <f t="shared" si="5"/>
        <v>0</v>
      </c>
      <c r="T28" s="55">
        <f t="shared" si="5"/>
        <v>30975290.97903122</v>
      </c>
      <c r="U28" s="55">
        <f t="shared" si="5"/>
        <v>309884.58499185374</v>
      </c>
      <c r="V28" s="55">
        <f t="shared" si="5"/>
        <v>0</v>
      </c>
      <c r="W28" s="55">
        <f t="shared" si="5"/>
        <v>0</v>
      </c>
      <c r="X28" s="55">
        <f t="shared" si="5"/>
        <v>0</v>
      </c>
      <c r="Y28" s="55">
        <f t="shared" si="5"/>
        <v>0</v>
      </c>
      <c r="Z28" s="55">
        <f t="shared" si="5"/>
        <v>0</v>
      </c>
      <c r="AA28" s="55">
        <f t="shared" si="5"/>
        <v>0</v>
      </c>
      <c r="AB28" s="55">
        <f t="shared" si="5"/>
        <v>1169705.4974236551</v>
      </c>
      <c r="AC28" s="55">
        <f t="shared" si="5"/>
        <v>0</v>
      </c>
      <c r="AD28" s="55">
        <f t="shared" si="5"/>
        <v>0</v>
      </c>
      <c r="AE28" s="55">
        <f t="shared" si="5"/>
        <v>0</v>
      </c>
      <c r="AF28" s="55">
        <f t="shared" si="5"/>
        <v>18428.276935067999</v>
      </c>
      <c r="AG28" s="55">
        <f t="shared" si="5"/>
        <v>9251874.8113843463</v>
      </c>
      <c r="AH28" s="55">
        <f t="shared" si="5"/>
        <v>0</v>
      </c>
      <c r="AI28" s="55">
        <f t="shared" si="5"/>
        <v>0</v>
      </c>
      <c r="AJ28" s="55">
        <f t="shared" si="5"/>
        <v>9543.6372757440004</v>
      </c>
      <c r="AK28" s="55">
        <f t="shared" si="5"/>
        <v>0</v>
      </c>
      <c r="AL28" s="55">
        <f>SUM(AL24:AL27)</f>
        <v>41671022.608444378</v>
      </c>
      <c r="AM28" s="56"/>
      <c r="AN28" s="57"/>
      <c r="AO28" s="57"/>
    </row>
    <row r="29" spans="1:42" s="38" customFormat="1" ht="15.75">
      <c r="A29" s="32"/>
      <c r="B29" s="40" t="s">
        <v>59</v>
      </c>
      <c r="C29" s="40"/>
      <c r="D29" s="40"/>
      <c r="E29" s="41"/>
      <c r="F29" s="39"/>
      <c r="G29" s="39"/>
      <c r="H29" s="41">
        <f>SUM(I29:U29)</f>
        <v>-26776652.38885716</v>
      </c>
      <c r="I29" s="41">
        <f>-I28</f>
        <v>-26776652.38885716</v>
      </c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59"/>
      <c r="AM29" s="56"/>
      <c r="AN29" s="57"/>
      <c r="AO29" s="57"/>
    </row>
    <row r="30" spans="1:42" s="38" customFormat="1" ht="15.75">
      <c r="A30" s="32"/>
      <c r="B30" s="60" t="s">
        <v>60</v>
      </c>
      <c r="C30" s="43"/>
      <c r="D30" s="43"/>
      <c r="E30" s="41">
        <f>+'[5]R13 at2022'!U13</f>
        <v>75447165.595973134</v>
      </c>
      <c r="F30" s="43"/>
      <c r="G30" s="60"/>
      <c r="H30" s="41">
        <f>SUM(I30:U30)</f>
        <v>75447165.595973134</v>
      </c>
      <c r="I30" s="44">
        <f>+E30</f>
        <v>75447165.595973134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61"/>
      <c r="AM30" s="56"/>
      <c r="AN30" s="57"/>
      <c r="AO30" s="57"/>
    </row>
    <row r="31" spans="1:42" s="38" customFormat="1" ht="15.75">
      <c r="A31" s="32"/>
      <c r="B31" s="60" t="s">
        <v>61</v>
      </c>
      <c r="C31" s="43"/>
      <c r="D31" s="43"/>
      <c r="E31" s="41"/>
      <c r="F31" s="43"/>
      <c r="G31" s="60"/>
      <c r="H31" s="41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61"/>
      <c r="AM31" s="56"/>
      <c r="AN31" s="57"/>
      <c r="AO31" s="57"/>
    </row>
    <row r="32" spans="1:42" s="38" customFormat="1" ht="15.75">
      <c r="A32" s="32"/>
      <c r="B32" s="62" t="s">
        <v>62</v>
      </c>
      <c r="C32" s="43"/>
      <c r="D32" s="43"/>
      <c r="E32" s="41">
        <f>+'[5]R10 at2022'!V12</f>
        <v>328539</v>
      </c>
      <c r="F32" s="43"/>
      <c r="G32" s="60"/>
      <c r="H32" s="41">
        <f>SUM(I32:U32)</f>
        <v>328539</v>
      </c>
      <c r="I32" s="44"/>
      <c r="J32" s="44">
        <f>+E32</f>
        <v>328539</v>
      </c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61"/>
      <c r="AM32" s="56"/>
      <c r="AN32" s="57"/>
      <c r="AO32" s="57"/>
    </row>
    <row r="33" spans="1:41" s="38" customFormat="1" ht="15.75">
      <c r="A33" s="32"/>
      <c r="B33" s="62" t="s">
        <v>63</v>
      </c>
      <c r="C33" s="43"/>
      <c r="D33" s="43"/>
      <c r="E33" s="41"/>
      <c r="F33" s="43"/>
      <c r="G33" s="60"/>
      <c r="H33" s="41">
        <f>SUM(I33:U33)</f>
        <v>0</v>
      </c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61"/>
      <c r="AM33" s="56"/>
      <c r="AN33" s="57"/>
      <c r="AO33" s="57"/>
    </row>
    <row r="34" spans="1:41" s="38" customFormat="1" ht="15.75">
      <c r="A34" s="32"/>
      <c r="B34" s="60" t="s">
        <v>64</v>
      </c>
      <c r="C34" s="43"/>
      <c r="D34" s="43"/>
      <c r="E34" s="43"/>
      <c r="F34" s="43"/>
      <c r="G34" s="60"/>
      <c r="H34" s="41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61"/>
      <c r="AM34" s="56"/>
      <c r="AN34" s="57"/>
      <c r="AO34" s="57"/>
    </row>
    <row r="35" spans="1:41" s="38" customFormat="1" ht="15.75">
      <c r="A35" s="32"/>
      <c r="B35" s="62" t="s">
        <v>65</v>
      </c>
      <c r="C35" s="43"/>
      <c r="D35" s="43"/>
      <c r="E35" s="43"/>
      <c r="F35" s="43"/>
      <c r="G35" s="60"/>
      <c r="H35" s="41">
        <f t="shared" ref="H35:H44" si="6">SUM(I35:U35)</f>
        <v>0</v>
      </c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61"/>
      <c r="AM35" s="56"/>
      <c r="AN35" s="57"/>
      <c r="AO35" s="57"/>
    </row>
    <row r="36" spans="1:41" s="38" customFormat="1" ht="15.75">
      <c r="A36" s="32"/>
      <c r="B36" s="62" t="s">
        <v>66</v>
      </c>
      <c r="C36" s="43"/>
      <c r="D36" s="43"/>
      <c r="E36" s="43"/>
      <c r="F36" s="43"/>
      <c r="G36" s="60"/>
      <c r="H36" s="41">
        <f t="shared" si="6"/>
        <v>0</v>
      </c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61"/>
      <c r="AM36" s="56"/>
      <c r="AN36" s="57"/>
      <c r="AO36" s="57"/>
    </row>
    <row r="37" spans="1:41" s="38" customFormat="1" ht="15.75">
      <c r="A37" s="32"/>
      <c r="B37" s="62" t="s">
        <v>67</v>
      </c>
      <c r="C37" s="43"/>
      <c r="D37" s="43"/>
      <c r="E37" s="43"/>
      <c r="F37" s="43"/>
      <c r="G37" s="60"/>
      <c r="H37" s="41">
        <f t="shared" si="6"/>
        <v>0</v>
      </c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61"/>
      <c r="AM37" s="56"/>
      <c r="AN37" s="57"/>
      <c r="AO37" s="57"/>
    </row>
    <row r="38" spans="1:41" s="38" customFormat="1" ht="15.75">
      <c r="A38" s="32"/>
      <c r="B38" s="62" t="s">
        <v>68</v>
      </c>
      <c r="C38" s="43"/>
      <c r="D38" s="43"/>
      <c r="E38" s="43"/>
      <c r="F38" s="43"/>
      <c r="G38" s="60"/>
      <c r="H38" s="41">
        <f t="shared" si="6"/>
        <v>0</v>
      </c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61"/>
      <c r="AM38" s="56"/>
      <c r="AN38" s="57"/>
      <c r="AO38" s="57"/>
    </row>
    <row r="39" spans="1:41" s="38" customFormat="1" ht="15.75">
      <c r="A39" s="32"/>
      <c r="B39" s="62" t="s">
        <v>69</v>
      </c>
      <c r="C39" s="43"/>
      <c r="D39" s="43"/>
      <c r="E39" s="43"/>
      <c r="F39" s="43"/>
      <c r="G39" s="60"/>
      <c r="H39" s="41">
        <f t="shared" si="6"/>
        <v>0</v>
      </c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61"/>
      <c r="AM39" s="56"/>
      <c r="AN39" s="57"/>
      <c r="AO39" s="57"/>
    </row>
    <row r="40" spans="1:41" s="38" customFormat="1" ht="15.75">
      <c r="A40" s="32"/>
      <c r="B40" s="62" t="s">
        <v>70</v>
      </c>
      <c r="C40" s="43"/>
      <c r="D40" s="43"/>
      <c r="E40" s="43"/>
      <c r="F40" s="43"/>
      <c r="G40" s="60"/>
      <c r="H40" s="41">
        <f t="shared" si="6"/>
        <v>0</v>
      </c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61"/>
      <c r="AM40" s="56"/>
      <c r="AN40" s="57"/>
      <c r="AO40" s="57"/>
    </row>
    <row r="41" spans="1:41" s="38" customFormat="1" ht="15.75">
      <c r="A41" s="32"/>
      <c r="B41" s="62" t="s">
        <v>71</v>
      </c>
      <c r="C41" s="43"/>
      <c r="D41" s="43"/>
      <c r="E41" s="43"/>
      <c r="F41" s="43"/>
      <c r="G41" s="60"/>
      <c r="H41" s="41">
        <f t="shared" si="6"/>
        <v>0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61"/>
      <c r="AM41" s="56"/>
      <c r="AN41" s="57"/>
      <c r="AO41" s="57"/>
    </row>
    <row r="42" spans="1:41" s="38" customFormat="1" ht="15.75">
      <c r="A42" s="32"/>
      <c r="B42" s="62" t="s">
        <v>72</v>
      </c>
      <c r="C42" s="43"/>
      <c r="D42" s="43"/>
      <c r="E42" s="43"/>
      <c r="F42" s="43"/>
      <c r="G42" s="60"/>
      <c r="H42" s="41">
        <f t="shared" si="6"/>
        <v>0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61"/>
      <c r="AM42" s="56"/>
      <c r="AN42" s="57"/>
      <c r="AO42" s="57"/>
    </row>
    <row r="43" spans="1:41" s="38" customFormat="1" ht="15.75">
      <c r="A43" s="32"/>
      <c r="B43" s="62" t="s">
        <v>73</v>
      </c>
      <c r="C43" s="43"/>
      <c r="D43" s="43"/>
      <c r="E43" s="43"/>
      <c r="F43" s="43"/>
      <c r="G43" s="60"/>
      <c r="H43" s="41">
        <f t="shared" si="6"/>
        <v>0</v>
      </c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61"/>
      <c r="AM43" s="56"/>
      <c r="AN43" s="57"/>
      <c r="AO43" s="57"/>
    </row>
    <row r="44" spans="1:41" s="38" customFormat="1" ht="15.75">
      <c r="A44" s="32"/>
      <c r="B44" s="62" t="s">
        <v>74</v>
      </c>
      <c r="C44" s="43"/>
      <c r="D44" s="43"/>
      <c r="E44" s="43"/>
      <c r="F44" s="43"/>
      <c r="G44" s="60"/>
      <c r="H44" s="41">
        <f t="shared" si="6"/>
        <v>0</v>
      </c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61"/>
      <c r="AM44" s="56"/>
      <c r="AN44" s="57"/>
      <c r="AO44" s="57"/>
    </row>
    <row r="45" spans="1:41" s="38" customFormat="1" ht="15.75">
      <c r="A45" s="32"/>
      <c r="B45" s="60" t="s">
        <v>75</v>
      </c>
      <c r="C45" s="43"/>
      <c r="D45" s="43"/>
      <c r="E45" s="43"/>
      <c r="F45" s="43"/>
      <c r="G45" s="60"/>
      <c r="H45" s="41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61"/>
      <c r="AM45" s="56"/>
      <c r="AN45" s="57"/>
      <c r="AO45" s="57"/>
    </row>
    <row r="46" spans="1:41" s="38" customFormat="1" ht="15.75">
      <c r="A46" s="32"/>
      <c r="B46" s="62" t="s">
        <v>76</v>
      </c>
      <c r="C46" s="43"/>
      <c r="D46" s="43"/>
      <c r="E46" s="41">
        <f>+'[5]R14 at2022'!S9</f>
        <v>2852265</v>
      </c>
      <c r="F46" s="206">
        <v>0.27</v>
      </c>
      <c r="G46" s="60"/>
      <c r="H46" s="41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>
        <f>+E46*F46</f>
        <v>770111.55</v>
      </c>
      <c r="AC46" s="44"/>
      <c r="AD46" s="44"/>
      <c r="AE46" s="44"/>
      <c r="AF46" s="44"/>
      <c r="AG46" s="44"/>
      <c r="AH46" s="44"/>
      <c r="AI46" s="44"/>
      <c r="AJ46" s="44"/>
      <c r="AK46" s="44"/>
      <c r="AL46" s="61"/>
      <c r="AM46" s="56"/>
      <c r="AN46" s="57"/>
      <c r="AO46" s="57"/>
    </row>
    <row r="47" spans="1:41" s="38" customFormat="1" ht="15.75">
      <c r="A47" s="32"/>
      <c r="B47" s="62" t="s">
        <v>77</v>
      </c>
      <c r="C47" s="43"/>
      <c r="D47" s="43"/>
      <c r="E47" s="41">
        <v>4814830</v>
      </c>
      <c r="F47" s="43">
        <v>477</v>
      </c>
      <c r="G47" s="41">
        <v>1780351</v>
      </c>
      <c r="H47" s="41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>
        <f>+F47</f>
        <v>477</v>
      </c>
      <c r="AB47" s="44">
        <f>+G47</f>
        <v>1780351</v>
      </c>
      <c r="AC47" s="44"/>
      <c r="AD47" s="44"/>
      <c r="AE47" s="44"/>
      <c r="AF47" s="44"/>
      <c r="AG47" s="44"/>
      <c r="AH47" s="44"/>
      <c r="AI47" s="44"/>
      <c r="AJ47" s="44"/>
      <c r="AK47" s="44"/>
      <c r="AL47" s="61"/>
      <c r="AM47" s="56"/>
      <c r="AN47" s="57"/>
      <c r="AO47" s="57"/>
    </row>
    <row r="48" spans="1:41" s="38" customFormat="1" ht="15.75">
      <c r="A48" s="32"/>
      <c r="B48" s="62" t="s">
        <v>78</v>
      </c>
      <c r="C48" s="43"/>
      <c r="D48" s="43"/>
      <c r="E48" s="43"/>
      <c r="F48" s="43"/>
      <c r="G48" s="60"/>
      <c r="H48" s="41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61"/>
      <c r="AM48" s="56"/>
      <c r="AN48" s="57"/>
      <c r="AO48" s="57"/>
    </row>
    <row r="49" spans="1:42" s="38" customFormat="1" ht="15.75">
      <c r="A49" s="32"/>
      <c r="B49" s="62" t="s">
        <v>79</v>
      </c>
      <c r="C49" s="43"/>
      <c r="D49" s="43"/>
      <c r="E49" s="43"/>
      <c r="F49" s="43"/>
      <c r="G49" s="60"/>
      <c r="H49" s="41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61"/>
      <c r="AM49" s="56"/>
      <c r="AN49" s="57"/>
      <c r="AO49" s="57"/>
    </row>
    <row r="50" spans="1:42" ht="15.75">
      <c r="A50" s="7"/>
      <c r="B50" s="60" t="s">
        <v>80</v>
      </c>
      <c r="C50" s="43"/>
      <c r="D50" s="43"/>
      <c r="E50" s="43"/>
      <c r="F50" s="63"/>
      <c r="G50" s="63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6"/>
      <c r="X50" s="46"/>
      <c r="Y50" s="46"/>
      <c r="Z50" s="46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61"/>
      <c r="AN50" s="57"/>
      <c r="AO50" s="57"/>
      <c r="AP50" s="38"/>
    </row>
    <row r="51" spans="1:42" ht="15.75">
      <c r="A51" s="7"/>
      <c r="B51" s="62" t="s">
        <v>81</v>
      </c>
      <c r="C51" s="49"/>
      <c r="D51" s="49"/>
      <c r="E51" s="41"/>
      <c r="F51" s="41"/>
      <c r="G51" s="64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65"/>
      <c r="X51" s="65"/>
      <c r="Y51" s="65"/>
      <c r="Z51" s="65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66"/>
      <c r="AN51" s="57"/>
      <c r="AO51" s="57"/>
      <c r="AP51" s="38"/>
    </row>
    <row r="52" spans="1:42" ht="15.75">
      <c r="A52" s="7"/>
      <c r="B52" s="62" t="s">
        <v>82</v>
      </c>
      <c r="C52" s="49"/>
      <c r="D52" s="49"/>
      <c r="E52" s="43"/>
      <c r="F52" s="64"/>
      <c r="G52" s="64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65"/>
      <c r="X52" s="65"/>
      <c r="Y52" s="65"/>
      <c r="Z52" s="65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66"/>
      <c r="AN52" s="57"/>
      <c r="AO52" s="57"/>
      <c r="AP52" s="38"/>
    </row>
    <row r="53" spans="1:42" ht="15.75">
      <c r="A53" s="7"/>
      <c r="B53" s="62" t="s">
        <v>77</v>
      </c>
      <c r="C53" s="49"/>
      <c r="D53" s="49"/>
      <c r="E53" s="41">
        <v>5700000</v>
      </c>
      <c r="F53" s="41">
        <v>633333</v>
      </c>
      <c r="G53" s="64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65"/>
      <c r="X53" s="65"/>
      <c r="Y53" s="65"/>
      <c r="Z53" s="65">
        <f>+F53</f>
        <v>633333</v>
      </c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66"/>
      <c r="AN53" s="57"/>
      <c r="AO53" s="57"/>
      <c r="AP53" s="38"/>
    </row>
    <row r="54" spans="1:42" ht="15.75">
      <c r="A54" s="7"/>
      <c r="B54" s="62" t="s">
        <v>78</v>
      </c>
      <c r="C54" s="49"/>
      <c r="D54" s="49"/>
      <c r="E54" s="43"/>
      <c r="F54" s="64"/>
      <c r="G54" s="64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65"/>
      <c r="X54" s="65"/>
      <c r="Y54" s="65"/>
      <c r="Z54" s="65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66"/>
      <c r="AN54" s="57"/>
      <c r="AO54" s="57"/>
      <c r="AP54" s="38"/>
    </row>
    <row r="55" spans="1:42" ht="15.75">
      <c r="A55" s="7"/>
      <c r="B55" s="62" t="s">
        <v>79</v>
      </c>
      <c r="C55" s="49"/>
      <c r="D55" s="49"/>
      <c r="E55" s="43"/>
      <c r="F55" s="64"/>
      <c r="G55" s="64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65"/>
      <c r="X55" s="65"/>
      <c r="Y55" s="65"/>
      <c r="Z55" s="65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66"/>
      <c r="AN55" s="57"/>
      <c r="AO55" s="57"/>
      <c r="AP55" s="38"/>
    </row>
    <row r="56" spans="1:42" ht="15.75">
      <c r="A56" s="7"/>
      <c r="B56" s="67" t="s">
        <v>83</v>
      </c>
      <c r="C56" s="67"/>
      <c r="D56" s="67"/>
      <c r="E56" s="68"/>
      <c r="F56" s="69"/>
      <c r="G56" s="6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70"/>
      <c r="AM56" s="71"/>
      <c r="AN56" s="57"/>
      <c r="AO56" s="57"/>
      <c r="AP56" s="38"/>
    </row>
    <row r="57" spans="1:42" ht="16.5" thickBot="1">
      <c r="A57" s="7"/>
      <c r="B57" s="67" t="s">
        <v>84</v>
      </c>
      <c r="C57" s="67"/>
      <c r="D57" s="67"/>
      <c r="E57" s="72"/>
      <c r="F57" s="69"/>
      <c r="G57" s="6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70"/>
      <c r="AM57" s="71"/>
      <c r="AN57" s="57"/>
      <c r="AO57" s="57"/>
      <c r="AP57" s="38"/>
    </row>
    <row r="58" spans="1:42" s="38" customFormat="1" ht="16.5" thickBot="1">
      <c r="A58" s="32"/>
      <c r="B58" s="52" t="s">
        <v>85</v>
      </c>
      <c r="C58" s="53"/>
      <c r="D58" s="53"/>
      <c r="E58" s="54"/>
      <c r="F58" s="54"/>
      <c r="G58" s="54"/>
      <c r="H58" s="55">
        <f t="shared" ref="H58:AL58" si="7">SUM(H28:H57)</f>
        <v>133538768.59390113</v>
      </c>
      <c r="I58" s="55">
        <f t="shared" si="7"/>
        <v>75447165.595973134</v>
      </c>
      <c r="J58" s="55">
        <f t="shared" si="7"/>
        <v>26805607.7258</v>
      </c>
      <c r="K58" s="55">
        <f t="shared" si="7"/>
        <v>0</v>
      </c>
      <c r="L58" s="55">
        <f t="shared" si="7"/>
        <v>0</v>
      </c>
      <c r="M58" s="55">
        <f t="shared" si="7"/>
        <v>0</v>
      </c>
      <c r="N58" s="55">
        <f t="shared" si="7"/>
        <v>0</v>
      </c>
      <c r="O58" s="55">
        <f t="shared" si="7"/>
        <v>0</v>
      </c>
      <c r="P58" s="55">
        <f t="shared" si="7"/>
        <v>0</v>
      </c>
      <c r="Q58" s="55">
        <f t="shared" si="7"/>
        <v>819.70810490196084</v>
      </c>
      <c r="R58" s="55">
        <f t="shared" si="7"/>
        <v>0</v>
      </c>
      <c r="S58" s="55">
        <f t="shared" si="7"/>
        <v>0</v>
      </c>
      <c r="T58" s="55">
        <f t="shared" si="7"/>
        <v>30975290.97903122</v>
      </c>
      <c r="U58" s="55">
        <f t="shared" si="7"/>
        <v>309884.58499185374</v>
      </c>
      <c r="V58" s="55">
        <f t="shared" si="7"/>
        <v>0</v>
      </c>
      <c r="W58" s="55">
        <f t="shared" si="7"/>
        <v>0</v>
      </c>
      <c r="X58" s="55">
        <f t="shared" si="7"/>
        <v>0</v>
      </c>
      <c r="Y58" s="55">
        <f t="shared" si="7"/>
        <v>0</v>
      </c>
      <c r="Z58" s="55">
        <f t="shared" si="7"/>
        <v>633333</v>
      </c>
      <c r="AA58" s="55">
        <f t="shared" si="7"/>
        <v>477</v>
      </c>
      <c r="AB58" s="55">
        <f t="shared" si="7"/>
        <v>3720168.0474236552</v>
      </c>
      <c r="AC58" s="55">
        <f t="shared" si="7"/>
        <v>0</v>
      </c>
      <c r="AD58" s="55">
        <f t="shared" si="7"/>
        <v>0</v>
      </c>
      <c r="AE58" s="55">
        <f t="shared" si="7"/>
        <v>0</v>
      </c>
      <c r="AF58" s="55">
        <f t="shared" si="7"/>
        <v>18428.276935067999</v>
      </c>
      <c r="AG58" s="55">
        <f t="shared" si="7"/>
        <v>9251874.8113843463</v>
      </c>
      <c r="AH58" s="55">
        <f t="shared" si="7"/>
        <v>0</v>
      </c>
      <c r="AI58" s="55">
        <f t="shared" si="7"/>
        <v>0</v>
      </c>
      <c r="AJ58" s="55">
        <f t="shared" si="7"/>
        <v>9543.6372757440004</v>
      </c>
      <c r="AK58" s="55">
        <f t="shared" si="7"/>
        <v>0</v>
      </c>
      <c r="AL58" s="73">
        <f t="shared" si="7"/>
        <v>41671022.608444378</v>
      </c>
      <c r="AM58" s="56"/>
      <c r="AN58" s="57"/>
      <c r="AO58" s="57"/>
    </row>
    <row r="59" spans="1:42" s="38" customFormat="1" ht="15.75">
      <c r="A59" s="32"/>
      <c r="B59" s="40" t="s">
        <v>86</v>
      </c>
      <c r="C59" s="39"/>
      <c r="D59" s="39"/>
      <c r="E59" s="39"/>
      <c r="F59" s="39"/>
      <c r="G59" s="39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5"/>
      <c r="AN59" s="57"/>
      <c r="AO59" s="57"/>
    </row>
    <row r="60" spans="1:42" s="38" customFormat="1" ht="15.75">
      <c r="A60" s="32"/>
      <c r="B60" s="40" t="s">
        <v>87</v>
      </c>
      <c r="C60" s="60"/>
      <c r="D60" s="60"/>
      <c r="E60" s="60"/>
      <c r="F60" s="60"/>
      <c r="G60" s="60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5"/>
      <c r="AN60" s="57"/>
      <c r="AO60" s="57"/>
    </row>
    <row r="61" spans="1:42" s="38" customFormat="1" ht="15.75">
      <c r="A61" s="32"/>
      <c r="B61" s="43" t="s">
        <v>88</v>
      </c>
      <c r="C61" s="60"/>
      <c r="D61" s="60"/>
      <c r="E61" s="60"/>
      <c r="F61" s="60"/>
      <c r="G61" s="60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5"/>
      <c r="AN61" s="57"/>
      <c r="AO61" s="57"/>
    </row>
    <row r="62" spans="1:42" s="38" customFormat="1" ht="15.75">
      <c r="A62" s="32"/>
      <c r="B62" s="43" t="s">
        <v>89</v>
      </c>
      <c r="C62" s="60"/>
      <c r="D62" s="60"/>
      <c r="E62" s="60"/>
      <c r="F62" s="60"/>
      <c r="G62" s="60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5"/>
      <c r="AN62" s="57"/>
      <c r="AO62" s="57"/>
    </row>
    <row r="63" spans="1:42" s="38" customFormat="1" ht="16.5" thickBot="1">
      <c r="A63" s="32"/>
      <c r="B63" s="43" t="s">
        <v>90</v>
      </c>
      <c r="C63" s="60"/>
      <c r="D63" s="60"/>
      <c r="E63" s="60"/>
      <c r="F63" s="60"/>
      <c r="G63" s="60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5"/>
      <c r="AN63" s="57"/>
      <c r="AO63" s="57"/>
    </row>
    <row r="64" spans="1:42" s="38" customFormat="1" ht="16.5" thickBot="1">
      <c r="A64" s="32"/>
      <c r="B64" s="52" t="s">
        <v>91</v>
      </c>
      <c r="C64" s="53"/>
      <c r="D64" s="53"/>
      <c r="E64" s="54"/>
      <c r="F64" s="54"/>
      <c r="G64" s="54"/>
      <c r="H64" s="55">
        <f>SUM(H58:H63)</f>
        <v>133538768.59390113</v>
      </c>
      <c r="I64" s="55">
        <f t="shared" ref="I64:AK64" si="8">SUM(I58:I63)</f>
        <v>75447165.595973134</v>
      </c>
      <c r="J64" s="55">
        <f t="shared" si="8"/>
        <v>26805607.7258</v>
      </c>
      <c r="K64" s="55">
        <f t="shared" si="8"/>
        <v>0</v>
      </c>
      <c r="L64" s="55">
        <f t="shared" si="8"/>
        <v>0</v>
      </c>
      <c r="M64" s="55">
        <f t="shared" si="8"/>
        <v>0</v>
      </c>
      <c r="N64" s="55">
        <f t="shared" si="8"/>
        <v>0</v>
      </c>
      <c r="O64" s="55">
        <f t="shared" si="8"/>
        <v>0</v>
      </c>
      <c r="P64" s="55">
        <f t="shared" si="8"/>
        <v>0</v>
      </c>
      <c r="Q64" s="55">
        <f t="shared" si="8"/>
        <v>819.70810490196084</v>
      </c>
      <c r="R64" s="55">
        <f t="shared" si="8"/>
        <v>0</v>
      </c>
      <c r="S64" s="55">
        <f t="shared" si="8"/>
        <v>0</v>
      </c>
      <c r="T64" s="55">
        <f t="shared" si="8"/>
        <v>30975290.97903122</v>
      </c>
      <c r="U64" s="55">
        <f t="shared" si="8"/>
        <v>309884.58499185374</v>
      </c>
      <c r="V64" s="55">
        <f t="shared" si="8"/>
        <v>0</v>
      </c>
      <c r="W64" s="55">
        <f t="shared" si="8"/>
        <v>0</v>
      </c>
      <c r="X64" s="55">
        <f t="shared" si="8"/>
        <v>0</v>
      </c>
      <c r="Y64" s="55">
        <f t="shared" si="8"/>
        <v>0</v>
      </c>
      <c r="Z64" s="55">
        <f t="shared" si="8"/>
        <v>633333</v>
      </c>
      <c r="AA64" s="55">
        <f t="shared" si="8"/>
        <v>477</v>
      </c>
      <c r="AB64" s="55">
        <f t="shared" si="8"/>
        <v>3720168.0474236552</v>
      </c>
      <c r="AC64" s="55">
        <f t="shared" si="8"/>
        <v>0</v>
      </c>
      <c r="AD64" s="55">
        <f t="shared" si="8"/>
        <v>0</v>
      </c>
      <c r="AE64" s="55">
        <f t="shared" si="8"/>
        <v>0</v>
      </c>
      <c r="AF64" s="55">
        <f t="shared" si="8"/>
        <v>18428.276935067999</v>
      </c>
      <c r="AG64" s="55">
        <f t="shared" si="8"/>
        <v>9251874.8113843463</v>
      </c>
      <c r="AH64" s="55">
        <f t="shared" si="8"/>
        <v>0</v>
      </c>
      <c r="AI64" s="55">
        <f t="shared" si="8"/>
        <v>0</v>
      </c>
      <c r="AJ64" s="55">
        <f t="shared" si="8"/>
        <v>9543.6372757440004</v>
      </c>
      <c r="AK64" s="55">
        <f t="shared" si="8"/>
        <v>0</v>
      </c>
      <c r="AL64" s="55">
        <f>SUM(AL58:AL63)</f>
        <v>41671022.608444378</v>
      </c>
      <c r="AM64" s="56"/>
      <c r="AN64" s="57"/>
      <c r="AO64" s="57"/>
    </row>
    <row r="65" spans="1:42" ht="15.75">
      <c r="A65" s="7"/>
      <c r="B65" s="60" t="s">
        <v>92</v>
      </c>
      <c r="C65" s="60"/>
      <c r="D65" s="60"/>
      <c r="E65" s="60"/>
      <c r="F65" s="43"/>
      <c r="G65" s="43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68"/>
      <c r="X65" s="68"/>
      <c r="Y65" s="68"/>
      <c r="Z65" s="68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8"/>
      <c r="AN65" s="57"/>
      <c r="AO65" s="57"/>
      <c r="AP65" s="38"/>
    </row>
    <row r="66" spans="1:42" ht="15.75" hidden="1">
      <c r="A66" s="7"/>
      <c r="B66" s="43" t="s">
        <v>93</v>
      </c>
      <c r="C66" s="44">
        <f>+'[5]retiros  at2022'!J9+'[5]retiros  at2022'!K9+'[5]retiros  at2022'!L9+'[5]retiros  at2022'!M9+'[5]retiros  at2022'!N9+'[5]retiros  at2022'!O9</f>
        <v>0</v>
      </c>
      <c r="D66" s="43"/>
      <c r="E66" s="77"/>
      <c r="F66" s="79"/>
      <c r="G66" s="79"/>
      <c r="H66" s="41">
        <f t="shared" ref="H66:H85" si="9">SUM(I66:U66)</f>
        <v>0</v>
      </c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68"/>
      <c r="X66" s="68"/>
      <c r="Y66" s="68"/>
      <c r="Z66" s="68">
        <f>-Z58</f>
        <v>-633333</v>
      </c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8"/>
      <c r="AN66" s="57"/>
      <c r="AO66" s="57"/>
      <c r="AP66" s="38"/>
    </row>
    <row r="67" spans="1:42" ht="15.75" hidden="1">
      <c r="A67" s="7"/>
      <c r="B67" s="43" t="s">
        <v>94</v>
      </c>
      <c r="C67" s="44">
        <f>+'[5]retiros  at2022'!J10+'[5]retiros  at2022'!K10+'[5]retiros  at2022'!L10+'[5]retiros  at2022'!M10+'[5]retiros  at2022'!N10+'[5]retiros  at2022'!O10</f>
        <v>0</v>
      </c>
      <c r="D67" s="43"/>
      <c r="E67" s="77"/>
      <c r="F67" s="79"/>
      <c r="G67" s="79"/>
      <c r="H67" s="41">
        <f t="shared" si="9"/>
        <v>0</v>
      </c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68"/>
      <c r="X67" s="68"/>
      <c r="Y67" s="68"/>
      <c r="Z67" s="68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8"/>
      <c r="AN67" s="57"/>
      <c r="AO67" s="57"/>
      <c r="AP67" s="38"/>
    </row>
    <row r="68" spans="1:42" ht="15.75" hidden="1">
      <c r="A68" s="7"/>
      <c r="B68" s="43" t="s">
        <v>95</v>
      </c>
      <c r="C68" s="44">
        <f>+'[5]retiros  at2022'!J11+'[5]retiros  at2022'!K11+'[5]retiros  at2022'!L11+'[5]retiros  at2022'!M11+'[5]retiros  at2022'!N11+'[5]retiros  at2022'!O11</f>
        <v>0</v>
      </c>
      <c r="D68" s="43"/>
      <c r="E68" s="77"/>
      <c r="F68" s="79"/>
      <c r="G68" s="79"/>
      <c r="H68" s="41">
        <f t="shared" si="9"/>
        <v>0</v>
      </c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68"/>
      <c r="X68" s="68"/>
      <c r="Y68" s="68"/>
      <c r="Z68" s="68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8"/>
      <c r="AN68" s="57"/>
      <c r="AO68" s="57"/>
      <c r="AP68" s="38"/>
    </row>
    <row r="69" spans="1:42" ht="15.75" hidden="1">
      <c r="A69" s="7"/>
      <c r="B69" s="43" t="s">
        <v>96</v>
      </c>
      <c r="C69" s="44">
        <f>+'[5]retiros  at2022'!J12+'[5]retiros  at2022'!K12+'[5]retiros  at2022'!L12+'[5]retiros  at2022'!M12+'[5]retiros  at2022'!N12+'[5]retiros  at2022'!O12</f>
        <v>0</v>
      </c>
      <c r="D69" s="43"/>
      <c r="E69" s="77"/>
      <c r="F69" s="79"/>
      <c r="G69" s="79"/>
      <c r="H69" s="41">
        <f t="shared" si="9"/>
        <v>0</v>
      </c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68"/>
      <c r="X69" s="68"/>
      <c r="Y69" s="68"/>
      <c r="Z69" s="68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8"/>
      <c r="AN69" s="57"/>
      <c r="AO69" s="57"/>
      <c r="AP69" s="38"/>
    </row>
    <row r="70" spans="1:42" ht="15.75" hidden="1">
      <c r="A70" s="7"/>
      <c r="B70" s="43" t="s">
        <v>97</v>
      </c>
      <c r="C70" s="44">
        <f>+'[5]retiros  at2022'!J13+'[5]retiros  at2022'!K13+'[5]retiros  at2022'!L13+'[5]retiros  at2022'!M13+'[5]retiros  at2022'!N13+'[5]retiros  at2022'!O13</f>
        <v>0</v>
      </c>
      <c r="D70" s="43"/>
      <c r="E70" s="77"/>
      <c r="F70" s="79"/>
      <c r="G70" s="79"/>
      <c r="H70" s="41">
        <f t="shared" si="9"/>
        <v>0</v>
      </c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68"/>
      <c r="X70" s="68"/>
      <c r="Y70" s="68"/>
      <c r="Z70" s="68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8"/>
      <c r="AN70" s="57"/>
      <c r="AO70" s="57"/>
      <c r="AP70" s="38"/>
    </row>
    <row r="71" spans="1:42" ht="15.75" hidden="1">
      <c r="A71" s="7"/>
      <c r="B71" s="43" t="s">
        <v>98</v>
      </c>
      <c r="C71" s="44">
        <f>+'[5]retiros  at2022'!J14+'[5]retiros  at2022'!K14+'[5]retiros  at2022'!L14+'[5]retiros  at2022'!M14+'[5]retiros  at2022'!N14+'[5]retiros  at2022'!O14</f>
        <v>46935000</v>
      </c>
      <c r="D71" s="43"/>
      <c r="E71" s="77"/>
      <c r="F71" s="79"/>
      <c r="G71" s="79"/>
      <c r="H71" s="41">
        <f t="shared" si="9"/>
        <v>0</v>
      </c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68"/>
      <c r="X71" s="68"/>
      <c r="Y71" s="68"/>
      <c r="Z71" s="68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8"/>
      <c r="AN71" s="57"/>
      <c r="AO71" s="57"/>
      <c r="AP71" s="38"/>
    </row>
    <row r="72" spans="1:42" ht="15.75" hidden="1">
      <c r="A72" s="7"/>
      <c r="B72" s="43" t="s">
        <v>99</v>
      </c>
      <c r="C72" s="44">
        <f>+'[5]retiros  at2022'!J15+'[5]retiros  at2022'!K15+'[5]retiros  at2022'!L15+'[5]retiros  at2022'!M15+'[5]retiros  at2022'!N15+'[5]retiros  at2022'!O15</f>
        <v>0</v>
      </c>
      <c r="D72" s="43"/>
      <c r="E72" s="77"/>
      <c r="F72" s="79"/>
      <c r="G72" s="79"/>
      <c r="H72" s="41">
        <f t="shared" si="9"/>
        <v>0</v>
      </c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68"/>
      <c r="X72" s="68"/>
      <c r="Y72" s="68"/>
      <c r="Z72" s="68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8"/>
      <c r="AN72" s="57"/>
      <c r="AO72" s="57"/>
      <c r="AP72" s="38"/>
    </row>
    <row r="73" spans="1:42" ht="15.75" hidden="1">
      <c r="A73" s="7"/>
      <c r="B73" s="43" t="s">
        <v>100</v>
      </c>
      <c r="C73" s="44">
        <f>+'[5]retiros  at2022'!J16+'[5]retiros  at2022'!K16+'[5]retiros  at2022'!L16+'[5]retiros  at2022'!M16+'[5]retiros  at2022'!N16+'[5]retiros  at2022'!O16</f>
        <v>5376800</v>
      </c>
      <c r="D73" s="43"/>
      <c r="E73" s="77"/>
      <c r="F73" s="79"/>
      <c r="G73" s="79"/>
      <c r="H73" s="41">
        <f t="shared" si="9"/>
        <v>0</v>
      </c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68"/>
      <c r="X73" s="68"/>
      <c r="Y73" s="68"/>
      <c r="Z73" s="68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8"/>
      <c r="AN73" s="57"/>
      <c r="AO73" s="57"/>
      <c r="AP73" s="38"/>
    </row>
    <row r="74" spans="1:42" ht="15.75" hidden="1">
      <c r="A74" s="7"/>
      <c r="B74" s="43" t="s">
        <v>101</v>
      </c>
      <c r="C74" s="44">
        <f>+'[5]retiros  at2022'!J17+'[5]retiros  at2022'!K17+'[5]retiros  at2022'!L17+'[5]retiros  at2022'!M17+'[5]retiros  at2022'!N17+'[5]retiros  at2022'!O17</f>
        <v>0</v>
      </c>
      <c r="D74" s="43"/>
      <c r="E74" s="77"/>
      <c r="F74" s="79"/>
      <c r="G74" s="79"/>
      <c r="H74" s="41">
        <f t="shared" si="9"/>
        <v>0</v>
      </c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68"/>
      <c r="X74" s="68"/>
      <c r="Y74" s="68"/>
      <c r="Z74" s="68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8"/>
      <c r="AN74" s="57"/>
      <c r="AO74" s="57"/>
      <c r="AP74" s="38"/>
    </row>
    <row r="75" spans="1:42" ht="15.75">
      <c r="A75" s="7"/>
      <c r="B75" s="43" t="s">
        <v>300</v>
      </c>
      <c r="C75" s="44">
        <f>+'[5]retiros  at2022'!J21</f>
        <v>46935000</v>
      </c>
      <c r="D75" s="77">
        <f>+I75+I76</f>
        <v>-1713634.4444444447</v>
      </c>
      <c r="E75" s="77">
        <f>+C75+D75</f>
        <v>45221365.555555552</v>
      </c>
      <c r="F75" s="79"/>
      <c r="G75" s="79"/>
      <c r="H75" s="41">
        <f t="shared" si="9"/>
        <v>-1712344.777777778</v>
      </c>
      <c r="I75" s="77">
        <f>+Z75/AB9</f>
        <v>-1712344.777777778</v>
      </c>
      <c r="J75" s="77"/>
      <c r="K75" s="77">
        <f>-K64</f>
        <v>0</v>
      </c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68"/>
      <c r="X75" s="68"/>
      <c r="Y75" s="68"/>
      <c r="Z75" s="68">
        <v>-633333</v>
      </c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8"/>
      <c r="AN75" s="57"/>
      <c r="AO75" s="57"/>
      <c r="AP75" s="38"/>
    </row>
    <row r="76" spans="1:42" ht="15.75">
      <c r="A76" s="7"/>
      <c r="B76" s="43"/>
      <c r="C76" s="44"/>
      <c r="D76" s="43"/>
      <c r="E76" s="77">
        <f>+I77</f>
        <v>-10058232.128219513</v>
      </c>
      <c r="F76" s="79"/>
      <c r="G76" s="79"/>
      <c r="H76" s="41">
        <f t="shared" si="9"/>
        <v>-1289.6666666666667</v>
      </c>
      <c r="I76" s="77">
        <f>+AA76/AB9</f>
        <v>-1289.6666666666667</v>
      </c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68"/>
      <c r="X76" s="68"/>
      <c r="Y76" s="68"/>
      <c r="Z76" s="68"/>
      <c r="AA76" s="77">
        <f>-AA64</f>
        <v>-477</v>
      </c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8"/>
      <c r="AN76" s="57"/>
      <c r="AO76" s="57"/>
      <c r="AP76" s="38"/>
    </row>
    <row r="77" spans="1:42" ht="15.75">
      <c r="A77" s="7"/>
      <c r="B77" s="43"/>
      <c r="C77" s="44"/>
      <c r="D77" s="43"/>
      <c r="E77" s="77">
        <f>+I78</f>
        <v>-82837.113035007293</v>
      </c>
      <c r="F77" s="79"/>
      <c r="G77" s="79"/>
      <c r="H77" s="41">
        <f t="shared" si="9"/>
        <v>-10058232.128219513</v>
      </c>
      <c r="I77" s="77">
        <f>+AB77/AB9</f>
        <v>-10058232.128219513</v>
      </c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68"/>
      <c r="X77" s="68"/>
      <c r="Y77" s="68"/>
      <c r="Z77" s="68"/>
      <c r="AA77" s="77"/>
      <c r="AB77" s="77">
        <f>-AB64</f>
        <v>-3720168.0474236552</v>
      </c>
      <c r="AC77" s="77"/>
      <c r="AD77" s="77"/>
      <c r="AE77" s="77"/>
      <c r="AF77" s="77"/>
      <c r="AG77" s="77"/>
      <c r="AH77" s="77"/>
      <c r="AI77" s="77"/>
      <c r="AJ77" s="77"/>
      <c r="AK77" s="77"/>
      <c r="AL77" s="78"/>
      <c r="AN77" s="57"/>
      <c r="AO77" s="57"/>
      <c r="AP77" s="38"/>
    </row>
    <row r="78" spans="1:42" ht="15.75">
      <c r="A78" s="7"/>
      <c r="B78" s="43"/>
      <c r="C78" s="44"/>
      <c r="D78" s="43"/>
      <c r="E78" s="77">
        <f>SUM(E75:E77)</f>
        <v>35080296.314301029</v>
      </c>
      <c r="F78" s="79"/>
      <c r="G78" s="79"/>
      <c r="H78" s="41">
        <f t="shared" si="9"/>
        <v>-82837.113035007293</v>
      </c>
      <c r="I78" s="77">
        <f>+AF78/AG11</f>
        <v>-82837.113035007293</v>
      </c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68"/>
      <c r="X78" s="68"/>
      <c r="Y78" s="68"/>
      <c r="Z78" s="68"/>
      <c r="AA78" s="77"/>
      <c r="AB78" s="77"/>
      <c r="AC78" s="77"/>
      <c r="AD78" s="77"/>
      <c r="AE78" s="77"/>
      <c r="AF78" s="77">
        <f>-AF64</f>
        <v>-18428.276935067999</v>
      </c>
      <c r="AG78" s="77"/>
      <c r="AH78" s="77"/>
      <c r="AI78" s="77"/>
      <c r="AJ78" s="77"/>
      <c r="AK78" s="77"/>
      <c r="AL78" s="78">
        <f>+AF78/AG11</f>
        <v>-82837.113035007293</v>
      </c>
      <c r="AN78" s="57"/>
      <c r="AO78" s="57"/>
      <c r="AP78" s="38"/>
    </row>
    <row r="79" spans="1:42" ht="15.75">
      <c r="A79" s="7"/>
      <c r="B79" s="43"/>
      <c r="C79" s="44"/>
      <c r="D79" s="43"/>
      <c r="E79" s="77">
        <f>+I79</f>
        <v>-35080296</v>
      </c>
      <c r="F79" s="79"/>
      <c r="G79" s="79"/>
      <c r="H79" s="41">
        <f t="shared" si="9"/>
        <v>-35080296</v>
      </c>
      <c r="I79" s="77">
        <f>-27088780-7991516</f>
        <v>-35080296</v>
      </c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68"/>
      <c r="X79" s="68"/>
      <c r="Y79" s="68"/>
      <c r="Z79" s="68"/>
      <c r="AA79" s="77"/>
      <c r="AB79" s="77"/>
      <c r="AC79" s="77"/>
      <c r="AD79" s="77"/>
      <c r="AE79" s="77"/>
      <c r="AF79" s="77"/>
      <c r="AG79" s="77">
        <f>+I79*AG11</f>
        <v>-7804103.5710522356</v>
      </c>
      <c r="AH79" s="77"/>
      <c r="AI79" s="77"/>
      <c r="AJ79" s="77"/>
      <c r="AK79" s="77"/>
      <c r="AL79" s="78">
        <f>+AG79/AG11</f>
        <v>-35080296</v>
      </c>
      <c r="AN79" s="57"/>
      <c r="AO79" s="57"/>
      <c r="AP79" s="38"/>
    </row>
    <row r="80" spans="1:42" ht="15.75">
      <c r="A80" s="7"/>
      <c r="B80" s="43"/>
      <c r="C80" s="44"/>
      <c r="D80" s="43"/>
      <c r="E80" s="77">
        <f>+E78+E79</f>
        <v>0.3143010288476944</v>
      </c>
      <c r="F80" s="79"/>
      <c r="G80" s="79"/>
      <c r="H80" s="41">
        <f t="shared" si="9"/>
        <v>0</v>
      </c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68"/>
      <c r="X80" s="68"/>
      <c r="Y80" s="68"/>
      <c r="Z80" s="68"/>
      <c r="AA80" s="77"/>
      <c r="AB80" s="77"/>
      <c r="AC80" s="77"/>
      <c r="AD80" s="77"/>
      <c r="AE80" s="77"/>
      <c r="AF80" s="77"/>
      <c r="AG80" s="77">
        <f>+J80*AG11</f>
        <v>0</v>
      </c>
      <c r="AH80" s="77"/>
      <c r="AI80" s="77"/>
      <c r="AJ80" s="77"/>
      <c r="AK80" s="77"/>
      <c r="AL80" s="78">
        <f>+AG80/AG11</f>
        <v>0</v>
      </c>
      <c r="AN80" s="57"/>
      <c r="AO80" s="57"/>
      <c r="AP80" s="38"/>
    </row>
    <row r="81" spans="1:42" ht="15.75">
      <c r="A81" s="7"/>
      <c r="B81" s="43"/>
      <c r="C81" s="44"/>
      <c r="D81" s="43"/>
      <c r="E81" s="77"/>
      <c r="F81" s="79"/>
      <c r="G81" s="79"/>
      <c r="H81" s="41">
        <f t="shared" si="9"/>
        <v>0</v>
      </c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68"/>
      <c r="X81" s="68"/>
      <c r="Y81" s="68"/>
      <c r="Z81" s="68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8"/>
      <c r="AN81" s="57"/>
      <c r="AO81" s="57"/>
      <c r="AP81" s="38"/>
    </row>
    <row r="82" spans="1:42" ht="15.75">
      <c r="A82" s="7"/>
      <c r="B82" s="43" t="s">
        <v>301</v>
      </c>
      <c r="C82" s="44">
        <f>+'[5]retiros  at2022'!K21</f>
        <v>5376800</v>
      </c>
      <c r="D82" s="43"/>
      <c r="E82" s="77"/>
      <c r="F82" s="79"/>
      <c r="G82" s="79"/>
      <c r="H82" s="41">
        <f t="shared" si="9"/>
        <v>-5376800</v>
      </c>
      <c r="I82" s="77">
        <v>-5376800</v>
      </c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68"/>
      <c r="X82" s="68"/>
      <c r="Y82" s="68"/>
      <c r="Z82" s="68"/>
      <c r="AA82" s="77"/>
      <c r="AB82" s="77"/>
      <c r="AC82" s="77"/>
      <c r="AD82" s="77"/>
      <c r="AE82" s="77"/>
      <c r="AF82" s="77"/>
      <c r="AG82" s="77">
        <f>+I82*AG11</f>
        <v>-1196144.5274245595</v>
      </c>
      <c r="AH82" s="77"/>
      <c r="AI82" s="77"/>
      <c r="AJ82" s="77"/>
      <c r="AK82" s="77"/>
      <c r="AL82" s="78">
        <f>+AG82/AG11</f>
        <v>-5376800</v>
      </c>
      <c r="AN82" s="57"/>
      <c r="AO82" s="57"/>
      <c r="AP82" s="38"/>
    </row>
    <row r="83" spans="1:42" ht="15.75" hidden="1">
      <c r="A83" s="7"/>
      <c r="B83" s="43" t="s">
        <v>102</v>
      </c>
      <c r="C83" s="44">
        <f>+'[5]retiros  at2022'!J20+'[5]retiros  at2022'!K20+'[5]retiros  at2022'!L20+'[5]retiros  at2022'!M20+'[5]retiros  at2022'!N20+'[5]retiros  at2022'!O20</f>
        <v>0</v>
      </c>
      <c r="D83" s="43"/>
      <c r="E83" s="77"/>
      <c r="F83" s="79"/>
      <c r="G83" s="79"/>
      <c r="H83" s="41">
        <f t="shared" si="9"/>
        <v>0</v>
      </c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68"/>
      <c r="X83" s="68"/>
      <c r="Y83" s="68"/>
      <c r="Z83" s="68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8"/>
      <c r="AN83" s="57"/>
      <c r="AO83" s="57"/>
      <c r="AP83" s="38"/>
    </row>
    <row r="84" spans="1:42" ht="15.75">
      <c r="A84" s="7"/>
      <c r="B84" s="60" t="s">
        <v>103</v>
      </c>
      <c r="C84" s="44"/>
      <c r="D84" s="43"/>
      <c r="E84" s="77"/>
      <c r="F84" s="79"/>
      <c r="G84" s="79"/>
      <c r="H84" s="41">
        <f t="shared" si="9"/>
        <v>0</v>
      </c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68"/>
      <c r="X84" s="68"/>
      <c r="Y84" s="68"/>
      <c r="Z84" s="68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8"/>
      <c r="AN84" s="2"/>
      <c r="AO84" s="2"/>
    </row>
    <row r="85" spans="1:42" ht="15.75">
      <c r="A85" s="7"/>
      <c r="B85" s="60" t="s">
        <v>104</v>
      </c>
      <c r="C85" s="44"/>
      <c r="D85" s="43"/>
      <c r="E85" s="77"/>
      <c r="F85" s="79"/>
      <c r="G85" s="79"/>
      <c r="H85" s="41">
        <f t="shared" si="9"/>
        <v>0</v>
      </c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68"/>
      <c r="X85" s="68"/>
      <c r="Y85" s="68"/>
      <c r="Z85" s="68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8"/>
      <c r="AN85" s="2"/>
      <c r="AO85" s="2"/>
    </row>
    <row r="86" spans="1:42" ht="15.75">
      <c r="A86" s="7"/>
      <c r="B86" s="80" t="s">
        <v>105</v>
      </c>
      <c r="C86" s="44"/>
      <c r="D86" s="43"/>
      <c r="E86" s="77"/>
      <c r="F86" s="79"/>
      <c r="G86" s="79"/>
      <c r="H86" s="41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68"/>
      <c r="X86" s="68"/>
      <c r="Y86" s="68"/>
      <c r="Z86" s="68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8"/>
      <c r="AN86" s="2"/>
      <c r="AO86" s="2"/>
    </row>
    <row r="87" spans="1:42" ht="15.75">
      <c r="A87" s="7"/>
      <c r="B87" s="77" t="s">
        <v>106</v>
      </c>
      <c r="C87" s="44"/>
      <c r="D87" s="43"/>
      <c r="E87" s="77"/>
      <c r="F87" s="79"/>
      <c r="G87" s="79"/>
      <c r="H87" s="41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68"/>
      <c r="X87" s="68"/>
      <c r="Y87" s="68"/>
      <c r="Z87" s="68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8"/>
      <c r="AN87" s="2"/>
      <c r="AO87" s="2"/>
    </row>
    <row r="88" spans="1:42" ht="16.5" thickBot="1">
      <c r="A88" s="7"/>
      <c r="B88" s="81" t="s">
        <v>107</v>
      </c>
      <c r="C88" s="44"/>
      <c r="D88" s="43"/>
      <c r="E88" s="77"/>
      <c r="F88" s="79"/>
      <c r="G88" s="79"/>
      <c r="H88" s="41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68"/>
      <c r="X88" s="68"/>
      <c r="Y88" s="68"/>
      <c r="Z88" s="68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8"/>
      <c r="AN88" s="2"/>
      <c r="AO88" s="2"/>
    </row>
    <row r="89" spans="1:42" ht="16.5" thickBot="1">
      <c r="A89" s="7"/>
      <c r="B89" s="82" t="s">
        <v>108</v>
      </c>
      <c r="C89" s="83">
        <f>SUM(C66:C88)</f>
        <v>104623600</v>
      </c>
      <c r="D89" s="84"/>
      <c r="E89" s="55">
        <f>SUM(E66:E88)</f>
        <v>35080296.942903087</v>
      </c>
      <c r="F89" s="55">
        <f>SUM(F66:F88)</f>
        <v>0</v>
      </c>
      <c r="G89" s="55">
        <f>SUM(G66:G88)</f>
        <v>0</v>
      </c>
      <c r="H89" s="55">
        <f t="shared" ref="H89:AL89" si="10">SUM(H64:H88)</f>
        <v>81226968.908202156</v>
      </c>
      <c r="I89" s="55">
        <f t="shared" si="10"/>
        <v>23135365.910274163</v>
      </c>
      <c r="J89" s="55">
        <f t="shared" si="10"/>
        <v>26805607.7258</v>
      </c>
      <c r="K89" s="55">
        <f t="shared" si="10"/>
        <v>0</v>
      </c>
      <c r="L89" s="55">
        <f t="shared" si="10"/>
        <v>0</v>
      </c>
      <c r="M89" s="55">
        <f t="shared" si="10"/>
        <v>0</v>
      </c>
      <c r="N89" s="55">
        <f t="shared" si="10"/>
        <v>0</v>
      </c>
      <c r="O89" s="55">
        <f t="shared" si="10"/>
        <v>0</v>
      </c>
      <c r="P89" s="55">
        <f t="shared" si="10"/>
        <v>0</v>
      </c>
      <c r="Q89" s="55">
        <f t="shared" si="10"/>
        <v>819.70810490196084</v>
      </c>
      <c r="R89" s="55">
        <f t="shared" si="10"/>
        <v>0</v>
      </c>
      <c r="S89" s="55">
        <f t="shared" si="10"/>
        <v>0</v>
      </c>
      <c r="T89" s="55">
        <f t="shared" si="10"/>
        <v>30975290.97903122</v>
      </c>
      <c r="U89" s="55">
        <f t="shared" si="10"/>
        <v>309884.58499185374</v>
      </c>
      <c r="V89" s="55">
        <f t="shared" si="10"/>
        <v>0</v>
      </c>
      <c r="W89" s="55">
        <f t="shared" si="10"/>
        <v>0</v>
      </c>
      <c r="X89" s="55">
        <f t="shared" si="10"/>
        <v>0</v>
      </c>
      <c r="Y89" s="55">
        <f t="shared" si="10"/>
        <v>0</v>
      </c>
      <c r="Z89" s="55">
        <f>+Z64+Z75</f>
        <v>0</v>
      </c>
      <c r="AA89" s="55">
        <f t="shared" si="10"/>
        <v>0</v>
      </c>
      <c r="AB89" s="55">
        <f t="shared" si="10"/>
        <v>0</v>
      </c>
      <c r="AC89" s="55">
        <f t="shared" si="10"/>
        <v>0</v>
      </c>
      <c r="AD89" s="55">
        <f t="shared" si="10"/>
        <v>0</v>
      </c>
      <c r="AE89" s="55">
        <f t="shared" si="10"/>
        <v>0</v>
      </c>
      <c r="AF89" s="55">
        <f t="shared" si="10"/>
        <v>0</v>
      </c>
      <c r="AG89" s="55">
        <f t="shared" si="10"/>
        <v>251626.71290755132</v>
      </c>
      <c r="AH89" s="55">
        <f t="shared" si="10"/>
        <v>0</v>
      </c>
      <c r="AI89" s="55">
        <f t="shared" si="10"/>
        <v>0</v>
      </c>
      <c r="AJ89" s="55">
        <f t="shared" si="10"/>
        <v>9543.6372757440004</v>
      </c>
      <c r="AK89" s="55">
        <f t="shared" si="10"/>
        <v>0</v>
      </c>
      <c r="AL89" s="55">
        <f t="shared" si="10"/>
        <v>1131089.4954093695</v>
      </c>
      <c r="AN89" s="2"/>
      <c r="AO89" s="2"/>
    </row>
    <row r="90" spans="1:42" ht="15.75">
      <c r="A90" s="7"/>
      <c r="B90" s="79" t="s">
        <v>109</v>
      </c>
      <c r="C90" s="79"/>
      <c r="D90" s="79"/>
      <c r="E90" s="43"/>
      <c r="F90" s="77"/>
      <c r="G90" s="79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68"/>
      <c r="X90" s="68"/>
      <c r="Y90" s="68"/>
      <c r="Z90" s="68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8"/>
      <c r="AN90" s="2"/>
      <c r="AO90" s="2"/>
    </row>
    <row r="91" spans="1:42" s="38" customFormat="1" ht="15.75">
      <c r="A91" s="32"/>
      <c r="B91" s="77" t="s">
        <v>110</v>
      </c>
      <c r="C91" s="77"/>
      <c r="D91" s="77"/>
      <c r="E91" s="79"/>
      <c r="F91" s="77"/>
      <c r="G91" s="63"/>
      <c r="H91" s="77"/>
      <c r="I91" s="77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85"/>
      <c r="X91" s="85"/>
      <c r="Y91" s="85"/>
      <c r="Z91" s="85"/>
      <c r="AA91" s="79"/>
      <c r="AB91" s="79"/>
      <c r="AC91" s="79"/>
      <c r="AD91" s="79"/>
      <c r="AE91" s="77"/>
      <c r="AF91" s="79"/>
      <c r="AG91" s="79"/>
      <c r="AH91" s="79"/>
      <c r="AI91" s="79"/>
      <c r="AJ91" s="79"/>
      <c r="AK91" s="79"/>
      <c r="AL91" s="86"/>
      <c r="AM91" s="5"/>
      <c r="AN91" s="87"/>
      <c r="AO91" s="57"/>
    </row>
    <row r="92" spans="1:42" s="38" customFormat="1" ht="15.75">
      <c r="A92" s="32"/>
      <c r="B92" s="77" t="s">
        <v>111</v>
      </c>
      <c r="C92" s="77"/>
      <c r="D92" s="77"/>
      <c r="E92" s="79"/>
      <c r="F92" s="77"/>
      <c r="G92" s="63"/>
      <c r="H92" s="77"/>
      <c r="I92" s="77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85"/>
      <c r="X92" s="85"/>
      <c r="Y92" s="85"/>
      <c r="Z92" s="85"/>
      <c r="AA92" s="79"/>
      <c r="AB92" s="79"/>
      <c r="AC92" s="79"/>
      <c r="AD92" s="79"/>
      <c r="AE92" s="77"/>
      <c r="AF92" s="79"/>
      <c r="AG92" s="79"/>
      <c r="AH92" s="79"/>
      <c r="AI92" s="79"/>
      <c r="AJ92" s="79"/>
      <c r="AK92" s="79"/>
      <c r="AL92" s="86"/>
      <c r="AM92" s="5"/>
      <c r="AN92" s="87"/>
      <c r="AO92" s="57"/>
    </row>
    <row r="93" spans="1:42" s="38" customFormat="1" ht="15.75">
      <c r="A93" s="32"/>
      <c r="B93" s="77" t="s">
        <v>112</v>
      </c>
      <c r="C93" s="77"/>
      <c r="D93" s="77"/>
      <c r="E93" s="79"/>
      <c r="F93" s="77"/>
      <c r="G93" s="63"/>
      <c r="H93" s="77"/>
      <c r="I93" s="77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85"/>
      <c r="X93" s="85"/>
      <c r="Y93" s="85"/>
      <c r="Z93" s="85"/>
      <c r="AA93" s="79"/>
      <c r="AB93" s="79"/>
      <c r="AC93" s="79"/>
      <c r="AD93" s="79"/>
      <c r="AE93" s="77"/>
      <c r="AF93" s="79"/>
      <c r="AG93" s="79"/>
      <c r="AH93" s="79"/>
      <c r="AI93" s="79"/>
      <c r="AJ93" s="79"/>
      <c r="AK93" s="79"/>
      <c r="AL93" s="86"/>
      <c r="AM93" s="5"/>
      <c r="AN93" s="87"/>
      <c r="AO93" s="57"/>
    </row>
    <row r="94" spans="1:42" s="38" customFormat="1" ht="15.75">
      <c r="A94" s="32"/>
      <c r="B94" s="77" t="s">
        <v>113</v>
      </c>
      <c r="C94" s="77"/>
      <c r="D94" s="77"/>
      <c r="E94" s="79"/>
      <c r="F94" s="77"/>
      <c r="G94" s="63"/>
      <c r="H94" s="77"/>
      <c r="I94" s="77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85"/>
      <c r="X94" s="85"/>
      <c r="Y94" s="85"/>
      <c r="Z94" s="85"/>
      <c r="AA94" s="79"/>
      <c r="AB94" s="79"/>
      <c r="AC94" s="79"/>
      <c r="AD94" s="79"/>
      <c r="AE94" s="77"/>
      <c r="AF94" s="79"/>
      <c r="AG94" s="79"/>
      <c r="AH94" s="79"/>
      <c r="AI94" s="79"/>
      <c r="AJ94" s="79"/>
      <c r="AK94" s="79"/>
      <c r="AL94" s="86"/>
      <c r="AM94" s="5"/>
      <c r="AN94" s="87"/>
      <c r="AO94" s="57"/>
    </row>
    <row r="95" spans="1:42" s="38" customFormat="1" ht="15.75">
      <c r="A95" s="32"/>
      <c r="B95" s="77" t="s">
        <v>114</v>
      </c>
      <c r="C95" s="77"/>
      <c r="D95" s="77"/>
      <c r="E95" s="79"/>
      <c r="F95" s="77"/>
      <c r="G95" s="63"/>
      <c r="H95" s="77"/>
      <c r="I95" s="77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85"/>
      <c r="X95" s="85"/>
      <c r="Y95" s="85"/>
      <c r="Z95" s="85"/>
      <c r="AA95" s="79"/>
      <c r="AB95" s="79"/>
      <c r="AC95" s="79"/>
      <c r="AD95" s="79"/>
      <c r="AE95" s="77"/>
      <c r="AF95" s="79"/>
      <c r="AG95" s="79"/>
      <c r="AH95" s="79"/>
      <c r="AI95" s="79"/>
      <c r="AJ95" s="79"/>
      <c r="AK95" s="79"/>
      <c r="AL95" s="86"/>
      <c r="AM95" s="5"/>
      <c r="AN95" s="87"/>
      <c r="AO95" s="57"/>
    </row>
    <row r="96" spans="1:42" s="38" customFormat="1" ht="16.5" thickBot="1">
      <c r="A96" s="32"/>
      <c r="B96" s="81" t="s">
        <v>115</v>
      </c>
      <c r="C96" s="81"/>
      <c r="D96" s="81"/>
      <c r="E96" s="88"/>
      <c r="F96" s="77"/>
      <c r="G96" s="63"/>
      <c r="H96" s="77"/>
      <c r="I96" s="77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85"/>
      <c r="X96" s="85"/>
      <c r="Y96" s="85"/>
      <c r="Z96" s="85"/>
      <c r="AA96" s="79"/>
      <c r="AB96" s="79"/>
      <c r="AC96" s="79"/>
      <c r="AD96" s="79"/>
      <c r="AE96" s="77"/>
      <c r="AF96" s="79"/>
      <c r="AG96" s="79"/>
      <c r="AH96" s="79"/>
      <c r="AI96" s="79"/>
      <c r="AJ96" s="79"/>
      <c r="AK96" s="79"/>
      <c r="AL96" s="86"/>
      <c r="AM96" s="5"/>
      <c r="AN96" s="87"/>
      <c r="AO96" s="57"/>
    </row>
    <row r="97" spans="1:41" s="38" customFormat="1" ht="16.5" thickBot="1">
      <c r="A97" s="32"/>
      <c r="B97" s="82" t="s">
        <v>116</v>
      </c>
      <c r="C97" s="89"/>
      <c r="D97" s="89"/>
      <c r="E97" s="90">
        <f>SUM(E91:E96)</f>
        <v>0</v>
      </c>
      <c r="F97" s="91"/>
      <c r="G97" s="63"/>
      <c r="H97" s="77"/>
      <c r="I97" s="77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85"/>
      <c r="X97" s="85"/>
      <c r="Y97" s="85"/>
      <c r="Z97" s="85"/>
      <c r="AA97" s="79"/>
      <c r="AB97" s="79"/>
      <c r="AC97" s="79"/>
      <c r="AD97" s="79"/>
      <c r="AE97" s="77"/>
      <c r="AF97" s="79"/>
      <c r="AG97" s="79"/>
      <c r="AH97" s="79"/>
      <c r="AI97" s="79"/>
      <c r="AJ97" s="79"/>
      <c r="AK97" s="79"/>
      <c r="AL97" s="86"/>
      <c r="AM97" s="5"/>
      <c r="AN97" s="87"/>
      <c r="AO97" s="57"/>
    </row>
    <row r="98" spans="1:41" ht="16.5" thickBot="1">
      <c r="A98" s="7"/>
      <c r="B98" s="82" t="s">
        <v>108</v>
      </c>
      <c r="C98" s="83">
        <f>SUM(C75:C97)</f>
        <v>156935400</v>
      </c>
      <c r="D98" s="84"/>
      <c r="E98" s="55">
        <f>SUM(E75:E97)</f>
        <v>70160593.885806173</v>
      </c>
      <c r="F98" s="55">
        <f>SUM(F75:F97)</f>
        <v>0</v>
      </c>
      <c r="G98" s="55">
        <f>SUM(G75:G97)</f>
        <v>0</v>
      </c>
      <c r="H98" s="55">
        <f>SUM(H89:H97)</f>
        <v>81226968.908202156</v>
      </c>
      <c r="I98" s="55">
        <f t="shared" ref="I98:AK98" si="11">SUM(I89:I97)</f>
        <v>23135365.910274163</v>
      </c>
      <c r="J98" s="55">
        <f t="shared" si="11"/>
        <v>26805607.7258</v>
      </c>
      <c r="K98" s="55">
        <f t="shared" si="11"/>
        <v>0</v>
      </c>
      <c r="L98" s="55">
        <f t="shared" si="11"/>
        <v>0</v>
      </c>
      <c r="M98" s="55">
        <f t="shared" si="11"/>
        <v>0</v>
      </c>
      <c r="N98" s="55">
        <f t="shared" si="11"/>
        <v>0</v>
      </c>
      <c r="O98" s="55">
        <f t="shared" si="11"/>
        <v>0</v>
      </c>
      <c r="P98" s="55">
        <f t="shared" si="11"/>
        <v>0</v>
      </c>
      <c r="Q98" s="55">
        <f t="shared" si="11"/>
        <v>819.70810490196084</v>
      </c>
      <c r="R98" s="55">
        <f t="shared" si="11"/>
        <v>0</v>
      </c>
      <c r="S98" s="55">
        <f t="shared" si="11"/>
        <v>0</v>
      </c>
      <c r="T98" s="55">
        <f t="shared" si="11"/>
        <v>30975290.97903122</v>
      </c>
      <c r="U98" s="55">
        <f t="shared" si="11"/>
        <v>309884.58499185374</v>
      </c>
      <c r="V98" s="55">
        <f t="shared" si="11"/>
        <v>0</v>
      </c>
      <c r="W98" s="55">
        <f t="shared" si="11"/>
        <v>0</v>
      </c>
      <c r="X98" s="55">
        <f t="shared" si="11"/>
        <v>0</v>
      </c>
      <c r="Y98" s="55">
        <f t="shared" si="11"/>
        <v>0</v>
      </c>
      <c r="Z98" s="55">
        <f t="shared" si="11"/>
        <v>0</v>
      </c>
      <c r="AA98" s="55">
        <f t="shared" si="11"/>
        <v>0</v>
      </c>
      <c r="AB98" s="55">
        <f t="shared" si="11"/>
        <v>0</v>
      </c>
      <c r="AC98" s="55">
        <f t="shared" si="11"/>
        <v>0</v>
      </c>
      <c r="AD98" s="55">
        <f t="shared" si="11"/>
        <v>0</v>
      </c>
      <c r="AE98" s="55">
        <f t="shared" si="11"/>
        <v>0</v>
      </c>
      <c r="AF98" s="55">
        <f t="shared" si="11"/>
        <v>0</v>
      </c>
      <c r="AG98" s="55">
        <f t="shared" si="11"/>
        <v>251626.71290755132</v>
      </c>
      <c r="AH98" s="55">
        <f t="shared" si="11"/>
        <v>0</v>
      </c>
      <c r="AI98" s="55">
        <f t="shared" si="11"/>
        <v>0</v>
      </c>
      <c r="AJ98" s="55">
        <f t="shared" si="11"/>
        <v>9543.6372757440004</v>
      </c>
      <c r="AK98" s="55">
        <f t="shared" si="11"/>
        <v>0</v>
      </c>
      <c r="AL98" s="55">
        <f>SUM(AL89:AL97)</f>
        <v>1131089.4954093695</v>
      </c>
      <c r="AN98" s="2"/>
      <c r="AO98" s="2"/>
    </row>
  </sheetData>
  <mergeCells count="31">
    <mergeCell ref="AK11:AK13"/>
    <mergeCell ref="K12:R12"/>
    <mergeCell ref="S12:T12"/>
    <mergeCell ref="U12:U14"/>
    <mergeCell ref="L13:N13"/>
    <mergeCell ref="O13:R13"/>
    <mergeCell ref="W11:X11"/>
    <mergeCell ref="Y11:Z11"/>
    <mergeCell ref="AA11:AB11"/>
    <mergeCell ref="AC11:AD11"/>
    <mergeCell ref="AE11:AE13"/>
    <mergeCell ref="AJ11:AJ13"/>
    <mergeCell ref="W9:Z9"/>
    <mergeCell ref="AC9:AD9"/>
    <mergeCell ref="AF9:AG9"/>
    <mergeCell ref="AH9:AI9"/>
    <mergeCell ref="W10:Z10"/>
    <mergeCell ref="AA10:AB10"/>
    <mergeCell ref="AC10:AD10"/>
    <mergeCell ref="AF10:AG10"/>
    <mergeCell ref="AH10:AI10"/>
    <mergeCell ref="V7:AJ7"/>
    <mergeCell ref="W8:AE8"/>
    <mergeCell ref="AF8:AJ8"/>
    <mergeCell ref="AL8:AL14"/>
    <mergeCell ref="B9:B14"/>
    <mergeCell ref="E9:G14"/>
    <mergeCell ref="H9:H14"/>
    <mergeCell ref="I9:I14"/>
    <mergeCell ref="J9:J14"/>
    <mergeCell ref="K9:U9"/>
  </mergeCells>
  <printOptions gridLines="1"/>
  <pageMargins left="0.78740157480314965" right="0.70866141732283472" top="0.74803149606299213" bottom="0.74803149606299213" header="0.31496062992125984" footer="0.31496062992125984"/>
  <pageSetup scale="27" orientation="landscape" r:id="rId1"/>
  <headerFooter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X12"/>
  <sheetViews>
    <sheetView showGridLines="0" zoomScaleNormal="100" workbookViewId="0">
      <selection activeCell="K23" sqref="K23"/>
    </sheetView>
  </sheetViews>
  <sheetFormatPr baseColWidth="10" defaultColWidth="11.5703125" defaultRowHeight="14.25"/>
  <cols>
    <col min="1" max="1" width="1.85546875" style="92" customWidth="1"/>
    <col min="2" max="2" width="8.5703125" style="92" customWidth="1"/>
    <col min="3" max="3" width="8.140625" style="92" customWidth="1"/>
    <col min="4" max="5" width="4.5703125" style="92" customWidth="1"/>
    <col min="6" max="6" width="7.140625" style="92" customWidth="1"/>
    <col min="7" max="7" width="7.85546875" style="92" customWidth="1"/>
    <col min="8" max="8" width="4.5703125" style="92" customWidth="1"/>
    <col min="9" max="9" width="8.140625" style="92" customWidth="1"/>
    <col min="10" max="10" width="9.42578125" style="92" customWidth="1"/>
    <col min="11" max="11" width="7.140625" style="92" customWidth="1"/>
    <col min="12" max="13" width="8.5703125" style="92" customWidth="1"/>
    <col min="14" max="14" width="4.5703125" style="92" customWidth="1"/>
    <col min="15" max="15" width="7.42578125" style="92" customWidth="1"/>
    <col min="16" max="17" width="4.5703125" style="92" customWidth="1"/>
    <col min="18" max="18" width="7" style="92" customWidth="1"/>
    <col min="19" max="19" width="8.140625" style="92" customWidth="1"/>
    <col min="20" max="20" width="8" style="92" customWidth="1"/>
    <col min="21" max="21" width="7.140625" style="92" customWidth="1"/>
    <col min="22" max="22" width="14.140625" style="92" bestFit="1" customWidth="1"/>
    <col min="23" max="23" width="4.5703125" style="92" customWidth="1"/>
    <col min="24" max="24" width="7.85546875" style="92" customWidth="1"/>
    <col min="25" max="25" width="8.140625" style="92" customWidth="1"/>
    <col min="26" max="29" width="4.5703125" style="92" customWidth="1"/>
    <col min="30" max="30" width="11.5703125" style="92"/>
    <col min="31" max="31" width="8.42578125" style="92" customWidth="1"/>
    <col min="32" max="32" width="5.42578125" style="92" customWidth="1"/>
    <col min="33" max="34" width="5.140625" style="92" customWidth="1"/>
    <col min="35" max="35" width="6.42578125" style="92" customWidth="1"/>
    <col min="36" max="36" width="11.5703125" style="92"/>
    <col min="37" max="37" width="8.42578125" style="92" customWidth="1"/>
    <col min="38" max="38" width="3.140625" style="92" customWidth="1"/>
    <col min="39" max="39" width="5.140625" style="92" customWidth="1"/>
    <col min="40" max="40" width="7.42578125" style="92" customWidth="1"/>
    <col min="41" max="41" width="4.5703125" style="92" customWidth="1"/>
    <col min="42" max="256" width="11.5703125" style="92"/>
    <col min="257" max="257" width="1.85546875" style="92" customWidth="1"/>
    <col min="258" max="258" width="8.5703125" style="92" customWidth="1"/>
    <col min="259" max="259" width="8.140625" style="92" customWidth="1"/>
    <col min="260" max="261" width="4.5703125" style="92" customWidth="1"/>
    <col min="262" max="262" width="7.140625" style="92" customWidth="1"/>
    <col min="263" max="263" width="7.85546875" style="92" customWidth="1"/>
    <col min="264" max="264" width="4.5703125" style="92" customWidth="1"/>
    <col min="265" max="265" width="8.140625" style="92" customWidth="1"/>
    <col min="266" max="266" width="9.42578125" style="92" customWidth="1"/>
    <col min="267" max="267" width="7.140625" style="92" customWidth="1"/>
    <col min="268" max="269" width="8.5703125" style="92" customWidth="1"/>
    <col min="270" max="270" width="4.5703125" style="92" customWidth="1"/>
    <col min="271" max="271" width="7.42578125" style="92" customWidth="1"/>
    <col min="272" max="273" width="4.5703125" style="92" customWidth="1"/>
    <col min="274" max="274" width="7" style="92" customWidth="1"/>
    <col min="275" max="275" width="8.140625" style="92" customWidth="1"/>
    <col min="276" max="276" width="8" style="92" customWidth="1"/>
    <col min="277" max="277" width="7.140625" style="92" customWidth="1"/>
    <col min="278" max="278" width="6.5703125" style="92" customWidth="1"/>
    <col min="279" max="279" width="4.5703125" style="92" customWidth="1"/>
    <col min="280" max="280" width="7.85546875" style="92" customWidth="1"/>
    <col min="281" max="281" width="8.140625" style="92" customWidth="1"/>
    <col min="282" max="285" width="4.5703125" style="92" customWidth="1"/>
    <col min="286" max="286" width="11.5703125" style="92"/>
    <col min="287" max="287" width="8.42578125" style="92" customWidth="1"/>
    <col min="288" max="288" width="5.42578125" style="92" customWidth="1"/>
    <col min="289" max="290" width="5.140625" style="92" customWidth="1"/>
    <col min="291" max="291" width="6.42578125" style="92" customWidth="1"/>
    <col min="292" max="292" width="11.5703125" style="92"/>
    <col min="293" max="293" width="8.42578125" style="92" customWidth="1"/>
    <col min="294" max="294" width="3.140625" style="92" customWidth="1"/>
    <col min="295" max="295" width="5.140625" style="92" customWidth="1"/>
    <col min="296" max="296" width="7.42578125" style="92" customWidth="1"/>
    <col min="297" max="297" width="4.5703125" style="92" customWidth="1"/>
    <col min="298" max="512" width="11.5703125" style="92"/>
    <col min="513" max="513" width="1.85546875" style="92" customWidth="1"/>
    <col min="514" max="514" width="8.5703125" style="92" customWidth="1"/>
    <col min="515" max="515" width="8.140625" style="92" customWidth="1"/>
    <col min="516" max="517" width="4.5703125" style="92" customWidth="1"/>
    <col min="518" max="518" width="7.140625" style="92" customWidth="1"/>
    <col min="519" max="519" width="7.85546875" style="92" customWidth="1"/>
    <col min="520" max="520" width="4.5703125" style="92" customWidth="1"/>
    <col min="521" max="521" width="8.140625" style="92" customWidth="1"/>
    <col min="522" max="522" width="9.42578125" style="92" customWidth="1"/>
    <col min="523" max="523" width="7.140625" style="92" customWidth="1"/>
    <col min="524" max="525" width="8.5703125" style="92" customWidth="1"/>
    <col min="526" max="526" width="4.5703125" style="92" customWidth="1"/>
    <col min="527" max="527" width="7.42578125" style="92" customWidth="1"/>
    <col min="528" max="529" width="4.5703125" style="92" customWidth="1"/>
    <col min="530" max="530" width="7" style="92" customWidth="1"/>
    <col min="531" max="531" width="8.140625" style="92" customWidth="1"/>
    <col min="532" max="532" width="8" style="92" customWidth="1"/>
    <col min="533" max="533" width="7.140625" style="92" customWidth="1"/>
    <col min="534" max="534" width="6.5703125" style="92" customWidth="1"/>
    <col min="535" max="535" width="4.5703125" style="92" customWidth="1"/>
    <col min="536" max="536" width="7.85546875" style="92" customWidth="1"/>
    <col min="537" max="537" width="8.140625" style="92" customWidth="1"/>
    <col min="538" max="541" width="4.5703125" style="92" customWidth="1"/>
    <col min="542" max="542" width="11.5703125" style="92"/>
    <col min="543" max="543" width="8.42578125" style="92" customWidth="1"/>
    <col min="544" max="544" width="5.42578125" style="92" customWidth="1"/>
    <col min="545" max="546" width="5.140625" style="92" customWidth="1"/>
    <col min="547" max="547" width="6.42578125" style="92" customWidth="1"/>
    <col min="548" max="548" width="11.5703125" style="92"/>
    <col min="549" max="549" width="8.42578125" style="92" customWidth="1"/>
    <col min="550" max="550" width="3.140625" style="92" customWidth="1"/>
    <col min="551" max="551" width="5.140625" style="92" customWidth="1"/>
    <col min="552" max="552" width="7.42578125" style="92" customWidth="1"/>
    <col min="553" max="553" width="4.5703125" style="92" customWidth="1"/>
    <col min="554" max="768" width="11.5703125" style="92"/>
    <col min="769" max="769" width="1.85546875" style="92" customWidth="1"/>
    <col min="770" max="770" width="8.5703125" style="92" customWidth="1"/>
    <col min="771" max="771" width="8.140625" style="92" customWidth="1"/>
    <col min="772" max="773" width="4.5703125" style="92" customWidth="1"/>
    <col min="774" max="774" width="7.140625" style="92" customWidth="1"/>
    <col min="775" max="775" width="7.85546875" style="92" customWidth="1"/>
    <col min="776" max="776" width="4.5703125" style="92" customWidth="1"/>
    <col min="777" max="777" width="8.140625" style="92" customWidth="1"/>
    <col min="778" max="778" width="9.42578125" style="92" customWidth="1"/>
    <col min="779" max="779" width="7.140625" style="92" customWidth="1"/>
    <col min="780" max="781" width="8.5703125" style="92" customWidth="1"/>
    <col min="782" max="782" width="4.5703125" style="92" customWidth="1"/>
    <col min="783" max="783" width="7.42578125" style="92" customWidth="1"/>
    <col min="784" max="785" width="4.5703125" style="92" customWidth="1"/>
    <col min="786" max="786" width="7" style="92" customWidth="1"/>
    <col min="787" max="787" width="8.140625" style="92" customWidth="1"/>
    <col min="788" max="788" width="8" style="92" customWidth="1"/>
    <col min="789" max="789" width="7.140625" style="92" customWidth="1"/>
    <col min="790" max="790" width="6.5703125" style="92" customWidth="1"/>
    <col min="791" max="791" width="4.5703125" style="92" customWidth="1"/>
    <col min="792" max="792" width="7.85546875" style="92" customWidth="1"/>
    <col min="793" max="793" width="8.140625" style="92" customWidth="1"/>
    <col min="794" max="797" width="4.5703125" style="92" customWidth="1"/>
    <col min="798" max="798" width="11.5703125" style="92"/>
    <col min="799" max="799" width="8.42578125" style="92" customWidth="1"/>
    <col min="800" max="800" width="5.42578125" style="92" customWidth="1"/>
    <col min="801" max="802" width="5.140625" style="92" customWidth="1"/>
    <col min="803" max="803" width="6.42578125" style="92" customWidth="1"/>
    <col min="804" max="804" width="11.5703125" style="92"/>
    <col min="805" max="805" width="8.42578125" style="92" customWidth="1"/>
    <col min="806" max="806" width="3.140625" style="92" customWidth="1"/>
    <col min="807" max="807" width="5.140625" style="92" customWidth="1"/>
    <col min="808" max="808" width="7.42578125" style="92" customWidth="1"/>
    <col min="809" max="809" width="4.5703125" style="92" customWidth="1"/>
    <col min="810" max="1024" width="11.5703125" style="92"/>
    <col min="1025" max="1025" width="1.85546875" style="92" customWidth="1"/>
    <col min="1026" max="1026" width="8.5703125" style="92" customWidth="1"/>
    <col min="1027" max="1027" width="8.140625" style="92" customWidth="1"/>
    <col min="1028" max="1029" width="4.5703125" style="92" customWidth="1"/>
    <col min="1030" max="1030" width="7.140625" style="92" customWidth="1"/>
    <col min="1031" max="1031" width="7.85546875" style="92" customWidth="1"/>
    <col min="1032" max="1032" width="4.5703125" style="92" customWidth="1"/>
    <col min="1033" max="1033" width="8.140625" style="92" customWidth="1"/>
    <col min="1034" max="1034" width="9.42578125" style="92" customWidth="1"/>
    <col min="1035" max="1035" width="7.140625" style="92" customWidth="1"/>
    <col min="1036" max="1037" width="8.5703125" style="92" customWidth="1"/>
    <col min="1038" max="1038" width="4.5703125" style="92" customWidth="1"/>
    <col min="1039" max="1039" width="7.42578125" style="92" customWidth="1"/>
    <col min="1040" max="1041" width="4.5703125" style="92" customWidth="1"/>
    <col min="1042" max="1042" width="7" style="92" customWidth="1"/>
    <col min="1043" max="1043" width="8.140625" style="92" customWidth="1"/>
    <col min="1044" max="1044" width="8" style="92" customWidth="1"/>
    <col min="1045" max="1045" width="7.140625" style="92" customWidth="1"/>
    <col min="1046" max="1046" width="6.5703125" style="92" customWidth="1"/>
    <col min="1047" max="1047" width="4.5703125" style="92" customWidth="1"/>
    <col min="1048" max="1048" width="7.85546875" style="92" customWidth="1"/>
    <col min="1049" max="1049" width="8.140625" style="92" customWidth="1"/>
    <col min="1050" max="1053" width="4.5703125" style="92" customWidth="1"/>
    <col min="1054" max="1054" width="11.5703125" style="92"/>
    <col min="1055" max="1055" width="8.42578125" style="92" customWidth="1"/>
    <col min="1056" max="1056" width="5.42578125" style="92" customWidth="1"/>
    <col min="1057" max="1058" width="5.140625" style="92" customWidth="1"/>
    <col min="1059" max="1059" width="6.42578125" style="92" customWidth="1"/>
    <col min="1060" max="1060" width="11.5703125" style="92"/>
    <col min="1061" max="1061" width="8.42578125" style="92" customWidth="1"/>
    <col min="1062" max="1062" width="3.140625" style="92" customWidth="1"/>
    <col min="1063" max="1063" width="5.140625" style="92" customWidth="1"/>
    <col min="1064" max="1064" width="7.42578125" style="92" customWidth="1"/>
    <col min="1065" max="1065" width="4.5703125" style="92" customWidth="1"/>
    <col min="1066" max="1280" width="11.5703125" style="92"/>
    <col min="1281" max="1281" width="1.85546875" style="92" customWidth="1"/>
    <col min="1282" max="1282" width="8.5703125" style="92" customWidth="1"/>
    <col min="1283" max="1283" width="8.140625" style="92" customWidth="1"/>
    <col min="1284" max="1285" width="4.5703125" style="92" customWidth="1"/>
    <col min="1286" max="1286" width="7.140625" style="92" customWidth="1"/>
    <col min="1287" max="1287" width="7.85546875" style="92" customWidth="1"/>
    <col min="1288" max="1288" width="4.5703125" style="92" customWidth="1"/>
    <col min="1289" max="1289" width="8.140625" style="92" customWidth="1"/>
    <col min="1290" max="1290" width="9.42578125" style="92" customWidth="1"/>
    <col min="1291" max="1291" width="7.140625" style="92" customWidth="1"/>
    <col min="1292" max="1293" width="8.5703125" style="92" customWidth="1"/>
    <col min="1294" max="1294" width="4.5703125" style="92" customWidth="1"/>
    <col min="1295" max="1295" width="7.42578125" style="92" customWidth="1"/>
    <col min="1296" max="1297" width="4.5703125" style="92" customWidth="1"/>
    <col min="1298" max="1298" width="7" style="92" customWidth="1"/>
    <col min="1299" max="1299" width="8.140625" style="92" customWidth="1"/>
    <col min="1300" max="1300" width="8" style="92" customWidth="1"/>
    <col min="1301" max="1301" width="7.140625" style="92" customWidth="1"/>
    <col min="1302" max="1302" width="6.5703125" style="92" customWidth="1"/>
    <col min="1303" max="1303" width="4.5703125" style="92" customWidth="1"/>
    <col min="1304" max="1304" width="7.85546875" style="92" customWidth="1"/>
    <col min="1305" max="1305" width="8.140625" style="92" customWidth="1"/>
    <col min="1306" max="1309" width="4.5703125" style="92" customWidth="1"/>
    <col min="1310" max="1310" width="11.5703125" style="92"/>
    <col min="1311" max="1311" width="8.42578125" style="92" customWidth="1"/>
    <col min="1312" max="1312" width="5.42578125" style="92" customWidth="1"/>
    <col min="1313" max="1314" width="5.140625" style="92" customWidth="1"/>
    <col min="1315" max="1315" width="6.42578125" style="92" customWidth="1"/>
    <col min="1316" max="1316" width="11.5703125" style="92"/>
    <col min="1317" max="1317" width="8.42578125" style="92" customWidth="1"/>
    <col min="1318" max="1318" width="3.140625" style="92" customWidth="1"/>
    <col min="1319" max="1319" width="5.140625" style="92" customWidth="1"/>
    <col min="1320" max="1320" width="7.42578125" style="92" customWidth="1"/>
    <col min="1321" max="1321" width="4.5703125" style="92" customWidth="1"/>
    <col min="1322" max="1536" width="11.5703125" style="92"/>
    <col min="1537" max="1537" width="1.85546875" style="92" customWidth="1"/>
    <col min="1538" max="1538" width="8.5703125" style="92" customWidth="1"/>
    <col min="1539" max="1539" width="8.140625" style="92" customWidth="1"/>
    <col min="1540" max="1541" width="4.5703125" style="92" customWidth="1"/>
    <col min="1542" max="1542" width="7.140625" style="92" customWidth="1"/>
    <col min="1543" max="1543" width="7.85546875" style="92" customWidth="1"/>
    <col min="1544" max="1544" width="4.5703125" style="92" customWidth="1"/>
    <col min="1545" max="1545" width="8.140625" style="92" customWidth="1"/>
    <col min="1546" max="1546" width="9.42578125" style="92" customWidth="1"/>
    <col min="1547" max="1547" width="7.140625" style="92" customWidth="1"/>
    <col min="1548" max="1549" width="8.5703125" style="92" customWidth="1"/>
    <col min="1550" max="1550" width="4.5703125" style="92" customWidth="1"/>
    <col min="1551" max="1551" width="7.42578125" style="92" customWidth="1"/>
    <col min="1552" max="1553" width="4.5703125" style="92" customWidth="1"/>
    <col min="1554" max="1554" width="7" style="92" customWidth="1"/>
    <col min="1555" max="1555" width="8.140625" style="92" customWidth="1"/>
    <col min="1556" max="1556" width="8" style="92" customWidth="1"/>
    <col min="1557" max="1557" width="7.140625" style="92" customWidth="1"/>
    <col min="1558" max="1558" width="6.5703125" style="92" customWidth="1"/>
    <col min="1559" max="1559" width="4.5703125" style="92" customWidth="1"/>
    <col min="1560" max="1560" width="7.85546875" style="92" customWidth="1"/>
    <col min="1561" max="1561" width="8.140625" style="92" customWidth="1"/>
    <col min="1562" max="1565" width="4.5703125" style="92" customWidth="1"/>
    <col min="1566" max="1566" width="11.5703125" style="92"/>
    <col min="1567" max="1567" width="8.42578125" style="92" customWidth="1"/>
    <col min="1568" max="1568" width="5.42578125" style="92" customWidth="1"/>
    <col min="1569" max="1570" width="5.140625" style="92" customWidth="1"/>
    <col min="1571" max="1571" width="6.42578125" style="92" customWidth="1"/>
    <col min="1572" max="1572" width="11.5703125" style="92"/>
    <col min="1573" max="1573" width="8.42578125" style="92" customWidth="1"/>
    <col min="1574" max="1574" width="3.140625" style="92" customWidth="1"/>
    <col min="1575" max="1575" width="5.140625" style="92" customWidth="1"/>
    <col min="1576" max="1576" width="7.42578125" style="92" customWidth="1"/>
    <col min="1577" max="1577" width="4.5703125" style="92" customWidth="1"/>
    <col min="1578" max="1792" width="11.5703125" style="92"/>
    <col min="1793" max="1793" width="1.85546875" style="92" customWidth="1"/>
    <col min="1794" max="1794" width="8.5703125" style="92" customWidth="1"/>
    <col min="1795" max="1795" width="8.140625" style="92" customWidth="1"/>
    <col min="1796" max="1797" width="4.5703125" style="92" customWidth="1"/>
    <col min="1798" max="1798" width="7.140625" style="92" customWidth="1"/>
    <col min="1799" max="1799" width="7.85546875" style="92" customWidth="1"/>
    <col min="1800" max="1800" width="4.5703125" style="92" customWidth="1"/>
    <col min="1801" max="1801" width="8.140625" style="92" customWidth="1"/>
    <col min="1802" max="1802" width="9.42578125" style="92" customWidth="1"/>
    <col min="1803" max="1803" width="7.140625" style="92" customWidth="1"/>
    <col min="1804" max="1805" width="8.5703125" style="92" customWidth="1"/>
    <col min="1806" max="1806" width="4.5703125" style="92" customWidth="1"/>
    <col min="1807" max="1807" width="7.42578125" style="92" customWidth="1"/>
    <col min="1808" max="1809" width="4.5703125" style="92" customWidth="1"/>
    <col min="1810" max="1810" width="7" style="92" customWidth="1"/>
    <col min="1811" max="1811" width="8.140625" style="92" customWidth="1"/>
    <col min="1812" max="1812" width="8" style="92" customWidth="1"/>
    <col min="1813" max="1813" width="7.140625" style="92" customWidth="1"/>
    <col min="1814" max="1814" width="6.5703125" style="92" customWidth="1"/>
    <col min="1815" max="1815" width="4.5703125" style="92" customWidth="1"/>
    <col min="1816" max="1816" width="7.85546875" style="92" customWidth="1"/>
    <col min="1817" max="1817" width="8.140625" style="92" customWidth="1"/>
    <col min="1818" max="1821" width="4.5703125" style="92" customWidth="1"/>
    <col min="1822" max="1822" width="11.5703125" style="92"/>
    <col min="1823" max="1823" width="8.42578125" style="92" customWidth="1"/>
    <col min="1824" max="1824" width="5.42578125" style="92" customWidth="1"/>
    <col min="1825" max="1826" width="5.140625" style="92" customWidth="1"/>
    <col min="1827" max="1827" width="6.42578125" style="92" customWidth="1"/>
    <col min="1828" max="1828" width="11.5703125" style="92"/>
    <col min="1829" max="1829" width="8.42578125" style="92" customWidth="1"/>
    <col min="1830" max="1830" width="3.140625" style="92" customWidth="1"/>
    <col min="1831" max="1831" width="5.140625" style="92" customWidth="1"/>
    <col min="1832" max="1832" width="7.42578125" style="92" customWidth="1"/>
    <col min="1833" max="1833" width="4.5703125" style="92" customWidth="1"/>
    <col min="1834" max="2048" width="11.5703125" style="92"/>
    <col min="2049" max="2049" width="1.85546875" style="92" customWidth="1"/>
    <col min="2050" max="2050" width="8.5703125" style="92" customWidth="1"/>
    <col min="2051" max="2051" width="8.140625" style="92" customWidth="1"/>
    <col min="2052" max="2053" width="4.5703125" style="92" customWidth="1"/>
    <col min="2054" max="2054" width="7.140625" style="92" customWidth="1"/>
    <col min="2055" max="2055" width="7.85546875" style="92" customWidth="1"/>
    <col min="2056" max="2056" width="4.5703125" style="92" customWidth="1"/>
    <col min="2057" max="2057" width="8.140625" style="92" customWidth="1"/>
    <col min="2058" max="2058" width="9.42578125" style="92" customWidth="1"/>
    <col min="2059" max="2059" width="7.140625" style="92" customWidth="1"/>
    <col min="2060" max="2061" width="8.5703125" style="92" customWidth="1"/>
    <col min="2062" max="2062" width="4.5703125" style="92" customWidth="1"/>
    <col min="2063" max="2063" width="7.42578125" style="92" customWidth="1"/>
    <col min="2064" max="2065" width="4.5703125" style="92" customWidth="1"/>
    <col min="2066" max="2066" width="7" style="92" customWidth="1"/>
    <col min="2067" max="2067" width="8.140625" style="92" customWidth="1"/>
    <col min="2068" max="2068" width="8" style="92" customWidth="1"/>
    <col min="2069" max="2069" width="7.140625" style="92" customWidth="1"/>
    <col min="2070" max="2070" width="6.5703125" style="92" customWidth="1"/>
    <col min="2071" max="2071" width="4.5703125" style="92" customWidth="1"/>
    <col min="2072" max="2072" width="7.85546875" style="92" customWidth="1"/>
    <col min="2073" max="2073" width="8.140625" style="92" customWidth="1"/>
    <col min="2074" max="2077" width="4.5703125" style="92" customWidth="1"/>
    <col min="2078" max="2078" width="11.5703125" style="92"/>
    <col min="2079" max="2079" width="8.42578125" style="92" customWidth="1"/>
    <col min="2080" max="2080" width="5.42578125" style="92" customWidth="1"/>
    <col min="2081" max="2082" width="5.140625" style="92" customWidth="1"/>
    <col min="2083" max="2083" width="6.42578125" style="92" customWidth="1"/>
    <col min="2084" max="2084" width="11.5703125" style="92"/>
    <col min="2085" max="2085" width="8.42578125" style="92" customWidth="1"/>
    <col min="2086" max="2086" width="3.140625" style="92" customWidth="1"/>
    <col min="2087" max="2087" width="5.140625" style="92" customWidth="1"/>
    <col min="2088" max="2088" width="7.42578125" style="92" customWidth="1"/>
    <col min="2089" max="2089" width="4.5703125" style="92" customWidth="1"/>
    <col min="2090" max="2304" width="11.5703125" style="92"/>
    <col min="2305" max="2305" width="1.85546875" style="92" customWidth="1"/>
    <col min="2306" max="2306" width="8.5703125" style="92" customWidth="1"/>
    <col min="2307" max="2307" width="8.140625" style="92" customWidth="1"/>
    <col min="2308" max="2309" width="4.5703125" style="92" customWidth="1"/>
    <col min="2310" max="2310" width="7.140625" style="92" customWidth="1"/>
    <col min="2311" max="2311" width="7.85546875" style="92" customWidth="1"/>
    <col min="2312" max="2312" width="4.5703125" style="92" customWidth="1"/>
    <col min="2313" max="2313" width="8.140625" style="92" customWidth="1"/>
    <col min="2314" max="2314" width="9.42578125" style="92" customWidth="1"/>
    <col min="2315" max="2315" width="7.140625" style="92" customWidth="1"/>
    <col min="2316" max="2317" width="8.5703125" style="92" customWidth="1"/>
    <col min="2318" max="2318" width="4.5703125" style="92" customWidth="1"/>
    <col min="2319" max="2319" width="7.42578125" style="92" customWidth="1"/>
    <col min="2320" max="2321" width="4.5703125" style="92" customWidth="1"/>
    <col min="2322" max="2322" width="7" style="92" customWidth="1"/>
    <col min="2323" max="2323" width="8.140625" style="92" customWidth="1"/>
    <col min="2324" max="2324" width="8" style="92" customWidth="1"/>
    <col min="2325" max="2325" width="7.140625" style="92" customWidth="1"/>
    <col min="2326" max="2326" width="6.5703125" style="92" customWidth="1"/>
    <col min="2327" max="2327" width="4.5703125" style="92" customWidth="1"/>
    <col min="2328" max="2328" width="7.85546875" style="92" customWidth="1"/>
    <col min="2329" max="2329" width="8.140625" style="92" customWidth="1"/>
    <col min="2330" max="2333" width="4.5703125" style="92" customWidth="1"/>
    <col min="2334" max="2334" width="11.5703125" style="92"/>
    <col min="2335" max="2335" width="8.42578125" style="92" customWidth="1"/>
    <col min="2336" max="2336" width="5.42578125" style="92" customWidth="1"/>
    <col min="2337" max="2338" width="5.140625" style="92" customWidth="1"/>
    <col min="2339" max="2339" width="6.42578125" style="92" customWidth="1"/>
    <col min="2340" max="2340" width="11.5703125" style="92"/>
    <col min="2341" max="2341" width="8.42578125" style="92" customWidth="1"/>
    <col min="2342" max="2342" width="3.140625" style="92" customWidth="1"/>
    <col min="2343" max="2343" width="5.140625" style="92" customWidth="1"/>
    <col min="2344" max="2344" width="7.42578125" style="92" customWidth="1"/>
    <col min="2345" max="2345" width="4.5703125" style="92" customWidth="1"/>
    <col min="2346" max="2560" width="11.5703125" style="92"/>
    <col min="2561" max="2561" width="1.85546875" style="92" customWidth="1"/>
    <col min="2562" max="2562" width="8.5703125" style="92" customWidth="1"/>
    <col min="2563" max="2563" width="8.140625" style="92" customWidth="1"/>
    <col min="2564" max="2565" width="4.5703125" style="92" customWidth="1"/>
    <col min="2566" max="2566" width="7.140625" style="92" customWidth="1"/>
    <col min="2567" max="2567" width="7.85546875" style="92" customWidth="1"/>
    <col min="2568" max="2568" width="4.5703125" style="92" customWidth="1"/>
    <col min="2569" max="2569" width="8.140625" style="92" customWidth="1"/>
    <col min="2570" max="2570" width="9.42578125" style="92" customWidth="1"/>
    <col min="2571" max="2571" width="7.140625" style="92" customWidth="1"/>
    <col min="2572" max="2573" width="8.5703125" style="92" customWidth="1"/>
    <col min="2574" max="2574" width="4.5703125" style="92" customWidth="1"/>
    <col min="2575" max="2575" width="7.42578125" style="92" customWidth="1"/>
    <col min="2576" max="2577" width="4.5703125" style="92" customWidth="1"/>
    <col min="2578" max="2578" width="7" style="92" customWidth="1"/>
    <col min="2579" max="2579" width="8.140625" style="92" customWidth="1"/>
    <col min="2580" max="2580" width="8" style="92" customWidth="1"/>
    <col min="2581" max="2581" width="7.140625" style="92" customWidth="1"/>
    <col min="2582" max="2582" width="6.5703125" style="92" customWidth="1"/>
    <col min="2583" max="2583" width="4.5703125" style="92" customWidth="1"/>
    <col min="2584" max="2584" width="7.85546875" style="92" customWidth="1"/>
    <col min="2585" max="2585" width="8.140625" style="92" customWidth="1"/>
    <col min="2586" max="2589" width="4.5703125" style="92" customWidth="1"/>
    <col min="2590" max="2590" width="11.5703125" style="92"/>
    <col min="2591" max="2591" width="8.42578125" style="92" customWidth="1"/>
    <col min="2592" max="2592" width="5.42578125" style="92" customWidth="1"/>
    <col min="2593" max="2594" width="5.140625" style="92" customWidth="1"/>
    <col min="2595" max="2595" width="6.42578125" style="92" customWidth="1"/>
    <col min="2596" max="2596" width="11.5703125" style="92"/>
    <col min="2597" max="2597" width="8.42578125" style="92" customWidth="1"/>
    <col min="2598" max="2598" width="3.140625" style="92" customWidth="1"/>
    <col min="2599" max="2599" width="5.140625" style="92" customWidth="1"/>
    <col min="2600" max="2600" width="7.42578125" style="92" customWidth="1"/>
    <col min="2601" max="2601" width="4.5703125" style="92" customWidth="1"/>
    <col min="2602" max="2816" width="11.5703125" style="92"/>
    <col min="2817" max="2817" width="1.85546875" style="92" customWidth="1"/>
    <col min="2818" max="2818" width="8.5703125" style="92" customWidth="1"/>
    <col min="2819" max="2819" width="8.140625" style="92" customWidth="1"/>
    <col min="2820" max="2821" width="4.5703125" style="92" customWidth="1"/>
    <col min="2822" max="2822" width="7.140625" style="92" customWidth="1"/>
    <col min="2823" max="2823" width="7.85546875" style="92" customWidth="1"/>
    <col min="2824" max="2824" width="4.5703125" style="92" customWidth="1"/>
    <col min="2825" max="2825" width="8.140625" style="92" customWidth="1"/>
    <col min="2826" max="2826" width="9.42578125" style="92" customWidth="1"/>
    <col min="2827" max="2827" width="7.140625" style="92" customWidth="1"/>
    <col min="2828" max="2829" width="8.5703125" style="92" customWidth="1"/>
    <col min="2830" max="2830" width="4.5703125" style="92" customWidth="1"/>
    <col min="2831" max="2831" width="7.42578125" style="92" customWidth="1"/>
    <col min="2832" max="2833" width="4.5703125" style="92" customWidth="1"/>
    <col min="2834" max="2834" width="7" style="92" customWidth="1"/>
    <col min="2835" max="2835" width="8.140625" style="92" customWidth="1"/>
    <col min="2836" max="2836" width="8" style="92" customWidth="1"/>
    <col min="2837" max="2837" width="7.140625" style="92" customWidth="1"/>
    <col min="2838" max="2838" width="6.5703125" style="92" customWidth="1"/>
    <col min="2839" max="2839" width="4.5703125" style="92" customWidth="1"/>
    <col min="2840" max="2840" width="7.85546875" style="92" customWidth="1"/>
    <col min="2841" max="2841" width="8.140625" style="92" customWidth="1"/>
    <col min="2842" max="2845" width="4.5703125" style="92" customWidth="1"/>
    <col min="2846" max="2846" width="11.5703125" style="92"/>
    <col min="2847" max="2847" width="8.42578125" style="92" customWidth="1"/>
    <col min="2848" max="2848" width="5.42578125" style="92" customWidth="1"/>
    <col min="2849" max="2850" width="5.140625" style="92" customWidth="1"/>
    <col min="2851" max="2851" width="6.42578125" style="92" customWidth="1"/>
    <col min="2852" max="2852" width="11.5703125" style="92"/>
    <col min="2853" max="2853" width="8.42578125" style="92" customWidth="1"/>
    <col min="2854" max="2854" width="3.140625" style="92" customWidth="1"/>
    <col min="2855" max="2855" width="5.140625" style="92" customWidth="1"/>
    <col min="2856" max="2856" width="7.42578125" style="92" customWidth="1"/>
    <col min="2857" max="2857" width="4.5703125" style="92" customWidth="1"/>
    <col min="2858" max="3072" width="11.5703125" style="92"/>
    <col min="3073" max="3073" width="1.85546875" style="92" customWidth="1"/>
    <col min="3074" max="3074" width="8.5703125" style="92" customWidth="1"/>
    <col min="3075" max="3075" width="8.140625" style="92" customWidth="1"/>
    <col min="3076" max="3077" width="4.5703125" style="92" customWidth="1"/>
    <col min="3078" max="3078" width="7.140625" style="92" customWidth="1"/>
    <col min="3079" max="3079" width="7.85546875" style="92" customWidth="1"/>
    <col min="3080" max="3080" width="4.5703125" style="92" customWidth="1"/>
    <col min="3081" max="3081" width="8.140625" style="92" customWidth="1"/>
    <col min="3082" max="3082" width="9.42578125" style="92" customWidth="1"/>
    <col min="3083" max="3083" width="7.140625" style="92" customWidth="1"/>
    <col min="3084" max="3085" width="8.5703125" style="92" customWidth="1"/>
    <col min="3086" max="3086" width="4.5703125" style="92" customWidth="1"/>
    <col min="3087" max="3087" width="7.42578125" style="92" customWidth="1"/>
    <col min="3088" max="3089" width="4.5703125" style="92" customWidth="1"/>
    <col min="3090" max="3090" width="7" style="92" customWidth="1"/>
    <col min="3091" max="3091" width="8.140625" style="92" customWidth="1"/>
    <col min="3092" max="3092" width="8" style="92" customWidth="1"/>
    <col min="3093" max="3093" width="7.140625" style="92" customWidth="1"/>
    <col min="3094" max="3094" width="6.5703125" style="92" customWidth="1"/>
    <col min="3095" max="3095" width="4.5703125" style="92" customWidth="1"/>
    <col min="3096" max="3096" width="7.85546875" style="92" customWidth="1"/>
    <col min="3097" max="3097" width="8.140625" style="92" customWidth="1"/>
    <col min="3098" max="3101" width="4.5703125" style="92" customWidth="1"/>
    <col min="3102" max="3102" width="11.5703125" style="92"/>
    <col min="3103" max="3103" width="8.42578125" style="92" customWidth="1"/>
    <col min="3104" max="3104" width="5.42578125" style="92" customWidth="1"/>
    <col min="3105" max="3106" width="5.140625" style="92" customWidth="1"/>
    <col min="3107" max="3107" width="6.42578125" style="92" customWidth="1"/>
    <col min="3108" max="3108" width="11.5703125" style="92"/>
    <col min="3109" max="3109" width="8.42578125" style="92" customWidth="1"/>
    <col min="3110" max="3110" width="3.140625" style="92" customWidth="1"/>
    <col min="3111" max="3111" width="5.140625" style="92" customWidth="1"/>
    <col min="3112" max="3112" width="7.42578125" style="92" customWidth="1"/>
    <col min="3113" max="3113" width="4.5703125" style="92" customWidth="1"/>
    <col min="3114" max="3328" width="11.5703125" style="92"/>
    <col min="3329" max="3329" width="1.85546875" style="92" customWidth="1"/>
    <col min="3330" max="3330" width="8.5703125" style="92" customWidth="1"/>
    <col min="3331" max="3331" width="8.140625" style="92" customWidth="1"/>
    <col min="3332" max="3333" width="4.5703125" style="92" customWidth="1"/>
    <col min="3334" max="3334" width="7.140625" style="92" customWidth="1"/>
    <col min="3335" max="3335" width="7.85546875" style="92" customWidth="1"/>
    <col min="3336" max="3336" width="4.5703125" style="92" customWidth="1"/>
    <col min="3337" max="3337" width="8.140625" style="92" customWidth="1"/>
    <col min="3338" max="3338" width="9.42578125" style="92" customWidth="1"/>
    <col min="3339" max="3339" width="7.140625" style="92" customWidth="1"/>
    <col min="3340" max="3341" width="8.5703125" style="92" customWidth="1"/>
    <col min="3342" max="3342" width="4.5703125" style="92" customWidth="1"/>
    <col min="3343" max="3343" width="7.42578125" style="92" customWidth="1"/>
    <col min="3344" max="3345" width="4.5703125" style="92" customWidth="1"/>
    <col min="3346" max="3346" width="7" style="92" customWidth="1"/>
    <col min="3347" max="3347" width="8.140625" style="92" customWidth="1"/>
    <col min="3348" max="3348" width="8" style="92" customWidth="1"/>
    <col min="3349" max="3349" width="7.140625" style="92" customWidth="1"/>
    <col min="3350" max="3350" width="6.5703125" style="92" customWidth="1"/>
    <col min="3351" max="3351" width="4.5703125" style="92" customWidth="1"/>
    <col min="3352" max="3352" width="7.85546875" style="92" customWidth="1"/>
    <col min="3353" max="3353" width="8.140625" style="92" customWidth="1"/>
    <col min="3354" max="3357" width="4.5703125" style="92" customWidth="1"/>
    <col min="3358" max="3358" width="11.5703125" style="92"/>
    <col min="3359" max="3359" width="8.42578125" style="92" customWidth="1"/>
    <col min="3360" max="3360" width="5.42578125" style="92" customWidth="1"/>
    <col min="3361" max="3362" width="5.140625" style="92" customWidth="1"/>
    <col min="3363" max="3363" width="6.42578125" style="92" customWidth="1"/>
    <col min="3364" max="3364" width="11.5703125" style="92"/>
    <col min="3365" max="3365" width="8.42578125" style="92" customWidth="1"/>
    <col min="3366" max="3366" width="3.140625" style="92" customWidth="1"/>
    <col min="3367" max="3367" width="5.140625" style="92" customWidth="1"/>
    <col min="3368" max="3368" width="7.42578125" style="92" customWidth="1"/>
    <col min="3369" max="3369" width="4.5703125" style="92" customWidth="1"/>
    <col min="3370" max="3584" width="11.5703125" style="92"/>
    <col min="3585" max="3585" width="1.85546875" style="92" customWidth="1"/>
    <col min="3586" max="3586" width="8.5703125" style="92" customWidth="1"/>
    <col min="3587" max="3587" width="8.140625" style="92" customWidth="1"/>
    <col min="3588" max="3589" width="4.5703125" style="92" customWidth="1"/>
    <col min="3590" max="3590" width="7.140625" style="92" customWidth="1"/>
    <col min="3591" max="3591" width="7.85546875" style="92" customWidth="1"/>
    <col min="3592" max="3592" width="4.5703125" style="92" customWidth="1"/>
    <col min="3593" max="3593" width="8.140625" style="92" customWidth="1"/>
    <col min="3594" max="3594" width="9.42578125" style="92" customWidth="1"/>
    <col min="3595" max="3595" width="7.140625" style="92" customWidth="1"/>
    <col min="3596" max="3597" width="8.5703125" style="92" customWidth="1"/>
    <col min="3598" max="3598" width="4.5703125" style="92" customWidth="1"/>
    <col min="3599" max="3599" width="7.42578125" style="92" customWidth="1"/>
    <col min="3600" max="3601" width="4.5703125" style="92" customWidth="1"/>
    <col min="3602" max="3602" width="7" style="92" customWidth="1"/>
    <col min="3603" max="3603" width="8.140625" style="92" customWidth="1"/>
    <col min="3604" max="3604" width="8" style="92" customWidth="1"/>
    <col min="3605" max="3605" width="7.140625" style="92" customWidth="1"/>
    <col min="3606" max="3606" width="6.5703125" style="92" customWidth="1"/>
    <col min="3607" max="3607" width="4.5703125" style="92" customWidth="1"/>
    <col min="3608" max="3608" width="7.85546875" style="92" customWidth="1"/>
    <col min="3609" max="3609" width="8.140625" style="92" customWidth="1"/>
    <col min="3610" max="3613" width="4.5703125" style="92" customWidth="1"/>
    <col min="3614" max="3614" width="11.5703125" style="92"/>
    <col min="3615" max="3615" width="8.42578125" style="92" customWidth="1"/>
    <col min="3616" max="3616" width="5.42578125" style="92" customWidth="1"/>
    <col min="3617" max="3618" width="5.140625" style="92" customWidth="1"/>
    <col min="3619" max="3619" width="6.42578125" style="92" customWidth="1"/>
    <col min="3620" max="3620" width="11.5703125" style="92"/>
    <col min="3621" max="3621" width="8.42578125" style="92" customWidth="1"/>
    <col min="3622" max="3622" width="3.140625" style="92" customWidth="1"/>
    <col min="3623" max="3623" width="5.140625" style="92" customWidth="1"/>
    <col min="3624" max="3624" width="7.42578125" style="92" customWidth="1"/>
    <col min="3625" max="3625" width="4.5703125" style="92" customWidth="1"/>
    <col min="3626" max="3840" width="11.5703125" style="92"/>
    <col min="3841" max="3841" width="1.85546875" style="92" customWidth="1"/>
    <col min="3842" max="3842" width="8.5703125" style="92" customWidth="1"/>
    <col min="3843" max="3843" width="8.140625" style="92" customWidth="1"/>
    <col min="3844" max="3845" width="4.5703125" style="92" customWidth="1"/>
    <col min="3846" max="3846" width="7.140625" style="92" customWidth="1"/>
    <col min="3847" max="3847" width="7.85546875" style="92" customWidth="1"/>
    <col min="3848" max="3848" width="4.5703125" style="92" customWidth="1"/>
    <col min="3849" max="3849" width="8.140625" style="92" customWidth="1"/>
    <col min="3850" max="3850" width="9.42578125" style="92" customWidth="1"/>
    <col min="3851" max="3851" width="7.140625" style="92" customWidth="1"/>
    <col min="3852" max="3853" width="8.5703125" style="92" customWidth="1"/>
    <col min="3854" max="3854" width="4.5703125" style="92" customWidth="1"/>
    <col min="3855" max="3855" width="7.42578125" style="92" customWidth="1"/>
    <col min="3856" max="3857" width="4.5703125" style="92" customWidth="1"/>
    <col min="3858" max="3858" width="7" style="92" customWidth="1"/>
    <col min="3859" max="3859" width="8.140625" style="92" customWidth="1"/>
    <col min="3860" max="3860" width="8" style="92" customWidth="1"/>
    <col min="3861" max="3861" width="7.140625" style="92" customWidth="1"/>
    <col min="3862" max="3862" width="6.5703125" style="92" customWidth="1"/>
    <col min="3863" max="3863" width="4.5703125" style="92" customWidth="1"/>
    <col min="3864" max="3864" width="7.85546875" style="92" customWidth="1"/>
    <col min="3865" max="3865" width="8.140625" style="92" customWidth="1"/>
    <col min="3866" max="3869" width="4.5703125" style="92" customWidth="1"/>
    <col min="3870" max="3870" width="11.5703125" style="92"/>
    <col min="3871" max="3871" width="8.42578125" style="92" customWidth="1"/>
    <col min="3872" max="3872" width="5.42578125" style="92" customWidth="1"/>
    <col min="3873" max="3874" width="5.140625" style="92" customWidth="1"/>
    <col min="3875" max="3875" width="6.42578125" style="92" customWidth="1"/>
    <col min="3876" max="3876" width="11.5703125" style="92"/>
    <col min="3877" max="3877" width="8.42578125" style="92" customWidth="1"/>
    <col min="3878" max="3878" width="3.140625" style="92" customWidth="1"/>
    <col min="3879" max="3879" width="5.140625" style="92" customWidth="1"/>
    <col min="3880" max="3880" width="7.42578125" style="92" customWidth="1"/>
    <col min="3881" max="3881" width="4.5703125" style="92" customWidth="1"/>
    <col min="3882" max="4096" width="11.5703125" style="92"/>
    <col min="4097" max="4097" width="1.85546875" style="92" customWidth="1"/>
    <col min="4098" max="4098" width="8.5703125" style="92" customWidth="1"/>
    <col min="4099" max="4099" width="8.140625" style="92" customWidth="1"/>
    <col min="4100" max="4101" width="4.5703125" style="92" customWidth="1"/>
    <col min="4102" max="4102" width="7.140625" style="92" customWidth="1"/>
    <col min="4103" max="4103" width="7.85546875" style="92" customWidth="1"/>
    <col min="4104" max="4104" width="4.5703125" style="92" customWidth="1"/>
    <col min="4105" max="4105" width="8.140625" style="92" customWidth="1"/>
    <col min="4106" max="4106" width="9.42578125" style="92" customWidth="1"/>
    <col min="4107" max="4107" width="7.140625" style="92" customWidth="1"/>
    <col min="4108" max="4109" width="8.5703125" style="92" customWidth="1"/>
    <col min="4110" max="4110" width="4.5703125" style="92" customWidth="1"/>
    <col min="4111" max="4111" width="7.42578125" style="92" customWidth="1"/>
    <col min="4112" max="4113" width="4.5703125" style="92" customWidth="1"/>
    <col min="4114" max="4114" width="7" style="92" customWidth="1"/>
    <col min="4115" max="4115" width="8.140625" style="92" customWidth="1"/>
    <col min="4116" max="4116" width="8" style="92" customWidth="1"/>
    <col min="4117" max="4117" width="7.140625" style="92" customWidth="1"/>
    <col min="4118" max="4118" width="6.5703125" style="92" customWidth="1"/>
    <col min="4119" max="4119" width="4.5703125" style="92" customWidth="1"/>
    <col min="4120" max="4120" width="7.85546875" style="92" customWidth="1"/>
    <col min="4121" max="4121" width="8.140625" style="92" customWidth="1"/>
    <col min="4122" max="4125" width="4.5703125" style="92" customWidth="1"/>
    <col min="4126" max="4126" width="11.5703125" style="92"/>
    <col min="4127" max="4127" width="8.42578125" style="92" customWidth="1"/>
    <col min="4128" max="4128" width="5.42578125" style="92" customWidth="1"/>
    <col min="4129" max="4130" width="5.140625" style="92" customWidth="1"/>
    <col min="4131" max="4131" width="6.42578125" style="92" customWidth="1"/>
    <col min="4132" max="4132" width="11.5703125" style="92"/>
    <col min="4133" max="4133" width="8.42578125" style="92" customWidth="1"/>
    <col min="4134" max="4134" width="3.140625" style="92" customWidth="1"/>
    <col min="4135" max="4135" width="5.140625" style="92" customWidth="1"/>
    <col min="4136" max="4136" width="7.42578125" style="92" customWidth="1"/>
    <col min="4137" max="4137" width="4.5703125" style="92" customWidth="1"/>
    <col min="4138" max="4352" width="11.5703125" style="92"/>
    <col min="4353" max="4353" width="1.85546875" style="92" customWidth="1"/>
    <col min="4354" max="4354" width="8.5703125" style="92" customWidth="1"/>
    <col min="4355" max="4355" width="8.140625" style="92" customWidth="1"/>
    <col min="4356" max="4357" width="4.5703125" style="92" customWidth="1"/>
    <col min="4358" max="4358" width="7.140625" style="92" customWidth="1"/>
    <col min="4359" max="4359" width="7.85546875" style="92" customWidth="1"/>
    <col min="4360" max="4360" width="4.5703125" style="92" customWidth="1"/>
    <col min="4361" max="4361" width="8.140625" style="92" customWidth="1"/>
    <col min="4362" max="4362" width="9.42578125" style="92" customWidth="1"/>
    <col min="4363" max="4363" width="7.140625" style="92" customWidth="1"/>
    <col min="4364" max="4365" width="8.5703125" style="92" customWidth="1"/>
    <col min="4366" max="4366" width="4.5703125" style="92" customWidth="1"/>
    <col min="4367" max="4367" width="7.42578125" style="92" customWidth="1"/>
    <col min="4368" max="4369" width="4.5703125" style="92" customWidth="1"/>
    <col min="4370" max="4370" width="7" style="92" customWidth="1"/>
    <col min="4371" max="4371" width="8.140625" style="92" customWidth="1"/>
    <col min="4372" max="4372" width="8" style="92" customWidth="1"/>
    <col min="4373" max="4373" width="7.140625" style="92" customWidth="1"/>
    <col min="4374" max="4374" width="6.5703125" style="92" customWidth="1"/>
    <col min="4375" max="4375" width="4.5703125" style="92" customWidth="1"/>
    <col min="4376" max="4376" width="7.85546875" style="92" customWidth="1"/>
    <col min="4377" max="4377" width="8.140625" style="92" customWidth="1"/>
    <col min="4378" max="4381" width="4.5703125" style="92" customWidth="1"/>
    <col min="4382" max="4382" width="11.5703125" style="92"/>
    <col min="4383" max="4383" width="8.42578125" style="92" customWidth="1"/>
    <col min="4384" max="4384" width="5.42578125" style="92" customWidth="1"/>
    <col min="4385" max="4386" width="5.140625" style="92" customWidth="1"/>
    <col min="4387" max="4387" width="6.42578125" style="92" customWidth="1"/>
    <col min="4388" max="4388" width="11.5703125" style="92"/>
    <col min="4389" max="4389" width="8.42578125" style="92" customWidth="1"/>
    <col min="4390" max="4390" width="3.140625" style="92" customWidth="1"/>
    <col min="4391" max="4391" width="5.140625" style="92" customWidth="1"/>
    <col min="4392" max="4392" width="7.42578125" style="92" customWidth="1"/>
    <col min="4393" max="4393" width="4.5703125" style="92" customWidth="1"/>
    <col min="4394" max="4608" width="11.5703125" style="92"/>
    <col min="4609" max="4609" width="1.85546875" style="92" customWidth="1"/>
    <col min="4610" max="4610" width="8.5703125" style="92" customWidth="1"/>
    <col min="4611" max="4611" width="8.140625" style="92" customWidth="1"/>
    <col min="4612" max="4613" width="4.5703125" style="92" customWidth="1"/>
    <col min="4614" max="4614" width="7.140625" style="92" customWidth="1"/>
    <col min="4615" max="4615" width="7.85546875" style="92" customWidth="1"/>
    <col min="4616" max="4616" width="4.5703125" style="92" customWidth="1"/>
    <col min="4617" max="4617" width="8.140625" style="92" customWidth="1"/>
    <col min="4618" max="4618" width="9.42578125" style="92" customWidth="1"/>
    <col min="4619" max="4619" width="7.140625" style="92" customWidth="1"/>
    <col min="4620" max="4621" width="8.5703125" style="92" customWidth="1"/>
    <col min="4622" max="4622" width="4.5703125" style="92" customWidth="1"/>
    <col min="4623" max="4623" width="7.42578125" style="92" customWidth="1"/>
    <col min="4624" max="4625" width="4.5703125" style="92" customWidth="1"/>
    <col min="4626" max="4626" width="7" style="92" customWidth="1"/>
    <col min="4627" max="4627" width="8.140625" style="92" customWidth="1"/>
    <col min="4628" max="4628" width="8" style="92" customWidth="1"/>
    <col min="4629" max="4629" width="7.140625" style="92" customWidth="1"/>
    <col min="4630" max="4630" width="6.5703125" style="92" customWidth="1"/>
    <col min="4631" max="4631" width="4.5703125" style="92" customWidth="1"/>
    <col min="4632" max="4632" width="7.85546875" style="92" customWidth="1"/>
    <col min="4633" max="4633" width="8.140625" style="92" customWidth="1"/>
    <col min="4634" max="4637" width="4.5703125" style="92" customWidth="1"/>
    <col min="4638" max="4638" width="11.5703125" style="92"/>
    <col min="4639" max="4639" width="8.42578125" style="92" customWidth="1"/>
    <col min="4640" max="4640" width="5.42578125" style="92" customWidth="1"/>
    <col min="4641" max="4642" width="5.140625" style="92" customWidth="1"/>
    <col min="4643" max="4643" width="6.42578125" style="92" customWidth="1"/>
    <col min="4644" max="4644" width="11.5703125" style="92"/>
    <col min="4645" max="4645" width="8.42578125" style="92" customWidth="1"/>
    <col min="4646" max="4646" width="3.140625" style="92" customWidth="1"/>
    <col min="4647" max="4647" width="5.140625" style="92" customWidth="1"/>
    <col min="4648" max="4648" width="7.42578125" style="92" customWidth="1"/>
    <col min="4649" max="4649" width="4.5703125" style="92" customWidth="1"/>
    <col min="4650" max="4864" width="11.5703125" style="92"/>
    <col min="4865" max="4865" width="1.85546875" style="92" customWidth="1"/>
    <col min="4866" max="4866" width="8.5703125" style="92" customWidth="1"/>
    <col min="4867" max="4867" width="8.140625" style="92" customWidth="1"/>
    <col min="4868" max="4869" width="4.5703125" style="92" customWidth="1"/>
    <col min="4870" max="4870" width="7.140625" style="92" customWidth="1"/>
    <col min="4871" max="4871" width="7.85546875" style="92" customWidth="1"/>
    <col min="4872" max="4872" width="4.5703125" style="92" customWidth="1"/>
    <col min="4873" max="4873" width="8.140625" style="92" customWidth="1"/>
    <col min="4874" max="4874" width="9.42578125" style="92" customWidth="1"/>
    <col min="4875" max="4875" width="7.140625" style="92" customWidth="1"/>
    <col min="4876" max="4877" width="8.5703125" style="92" customWidth="1"/>
    <col min="4878" max="4878" width="4.5703125" style="92" customWidth="1"/>
    <col min="4879" max="4879" width="7.42578125" style="92" customWidth="1"/>
    <col min="4880" max="4881" width="4.5703125" style="92" customWidth="1"/>
    <col min="4882" max="4882" width="7" style="92" customWidth="1"/>
    <col min="4883" max="4883" width="8.140625" style="92" customWidth="1"/>
    <col min="4884" max="4884" width="8" style="92" customWidth="1"/>
    <col min="4885" max="4885" width="7.140625" style="92" customWidth="1"/>
    <col min="4886" max="4886" width="6.5703125" style="92" customWidth="1"/>
    <col min="4887" max="4887" width="4.5703125" style="92" customWidth="1"/>
    <col min="4888" max="4888" width="7.85546875" style="92" customWidth="1"/>
    <col min="4889" max="4889" width="8.140625" style="92" customWidth="1"/>
    <col min="4890" max="4893" width="4.5703125" style="92" customWidth="1"/>
    <col min="4894" max="4894" width="11.5703125" style="92"/>
    <col min="4895" max="4895" width="8.42578125" style="92" customWidth="1"/>
    <col min="4896" max="4896" width="5.42578125" style="92" customWidth="1"/>
    <col min="4897" max="4898" width="5.140625" style="92" customWidth="1"/>
    <col min="4899" max="4899" width="6.42578125" style="92" customWidth="1"/>
    <col min="4900" max="4900" width="11.5703125" style="92"/>
    <col min="4901" max="4901" width="8.42578125" style="92" customWidth="1"/>
    <col min="4902" max="4902" width="3.140625" style="92" customWidth="1"/>
    <col min="4903" max="4903" width="5.140625" style="92" customWidth="1"/>
    <col min="4904" max="4904" width="7.42578125" style="92" customWidth="1"/>
    <col min="4905" max="4905" width="4.5703125" style="92" customWidth="1"/>
    <col min="4906" max="5120" width="11.5703125" style="92"/>
    <col min="5121" max="5121" width="1.85546875" style="92" customWidth="1"/>
    <col min="5122" max="5122" width="8.5703125" style="92" customWidth="1"/>
    <col min="5123" max="5123" width="8.140625" style="92" customWidth="1"/>
    <col min="5124" max="5125" width="4.5703125" style="92" customWidth="1"/>
    <col min="5126" max="5126" width="7.140625" style="92" customWidth="1"/>
    <col min="5127" max="5127" width="7.85546875" style="92" customWidth="1"/>
    <col min="5128" max="5128" width="4.5703125" style="92" customWidth="1"/>
    <col min="5129" max="5129" width="8.140625" style="92" customWidth="1"/>
    <col min="5130" max="5130" width="9.42578125" style="92" customWidth="1"/>
    <col min="5131" max="5131" width="7.140625" style="92" customWidth="1"/>
    <col min="5132" max="5133" width="8.5703125" style="92" customWidth="1"/>
    <col min="5134" max="5134" width="4.5703125" style="92" customWidth="1"/>
    <col min="5135" max="5135" width="7.42578125" style="92" customWidth="1"/>
    <col min="5136" max="5137" width="4.5703125" style="92" customWidth="1"/>
    <col min="5138" max="5138" width="7" style="92" customWidth="1"/>
    <col min="5139" max="5139" width="8.140625" style="92" customWidth="1"/>
    <col min="5140" max="5140" width="8" style="92" customWidth="1"/>
    <col min="5141" max="5141" width="7.140625" style="92" customWidth="1"/>
    <col min="5142" max="5142" width="6.5703125" style="92" customWidth="1"/>
    <col min="5143" max="5143" width="4.5703125" style="92" customWidth="1"/>
    <col min="5144" max="5144" width="7.85546875" style="92" customWidth="1"/>
    <col min="5145" max="5145" width="8.140625" style="92" customWidth="1"/>
    <col min="5146" max="5149" width="4.5703125" style="92" customWidth="1"/>
    <col min="5150" max="5150" width="11.5703125" style="92"/>
    <col min="5151" max="5151" width="8.42578125" style="92" customWidth="1"/>
    <col min="5152" max="5152" width="5.42578125" style="92" customWidth="1"/>
    <col min="5153" max="5154" width="5.140625" style="92" customWidth="1"/>
    <col min="5155" max="5155" width="6.42578125" style="92" customWidth="1"/>
    <col min="5156" max="5156" width="11.5703125" style="92"/>
    <col min="5157" max="5157" width="8.42578125" style="92" customWidth="1"/>
    <col min="5158" max="5158" width="3.140625" style="92" customWidth="1"/>
    <col min="5159" max="5159" width="5.140625" style="92" customWidth="1"/>
    <col min="5160" max="5160" width="7.42578125" style="92" customWidth="1"/>
    <col min="5161" max="5161" width="4.5703125" style="92" customWidth="1"/>
    <col min="5162" max="5376" width="11.5703125" style="92"/>
    <col min="5377" max="5377" width="1.85546875" style="92" customWidth="1"/>
    <col min="5378" max="5378" width="8.5703125" style="92" customWidth="1"/>
    <col min="5379" max="5379" width="8.140625" style="92" customWidth="1"/>
    <col min="5380" max="5381" width="4.5703125" style="92" customWidth="1"/>
    <col min="5382" max="5382" width="7.140625" style="92" customWidth="1"/>
    <col min="5383" max="5383" width="7.85546875" style="92" customWidth="1"/>
    <col min="5384" max="5384" width="4.5703125" style="92" customWidth="1"/>
    <col min="5385" max="5385" width="8.140625" style="92" customWidth="1"/>
    <col min="5386" max="5386" width="9.42578125" style="92" customWidth="1"/>
    <col min="5387" max="5387" width="7.140625" style="92" customWidth="1"/>
    <col min="5388" max="5389" width="8.5703125" style="92" customWidth="1"/>
    <col min="5390" max="5390" width="4.5703125" style="92" customWidth="1"/>
    <col min="5391" max="5391" width="7.42578125" style="92" customWidth="1"/>
    <col min="5392" max="5393" width="4.5703125" style="92" customWidth="1"/>
    <col min="5394" max="5394" width="7" style="92" customWidth="1"/>
    <col min="5395" max="5395" width="8.140625" style="92" customWidth="1"/>
    <col min="5396" max="5396" width="8" style="92" customWidth="1"/>
    <col min="5397" max="5397" width="7.140625" style="92" customWidth="1"/>
    <col min="5398" max="5398" width="6.5703125" style="92" customWidth="1"/>
    <col min="5399" max="5399" width="4.5703125" style="92" customWidth="1"/>
    <col min="5400" max="5400" width="7.85546875" style="92" customWidth="1"/>
    <col min="5401" max="5401" width="8.140625" style="92" customWidth="1"/>
    <col min="5402" max="5405" width="4.5703125" style="92" customWidth="1"/>
    <col min="5406" max="5406" width="11.5703125" style="92"/>
    <col min="5407" max="5407" width="8.42578125" style="92" customWidth="1"/>
    <col min="5408" max="5408" width="5.42578125" style="92" customWidth="1"/>
    <col min="5409" max="5410" width="5.140625" style="92" customWidth="1"/>
    <col min="5411" max="5411" width="6.42578125" style="92" customWidth="1"/>
    <col min="5412" max="5412" width="11.5703125" style="92"/>
    <col min="5413" max="5413" width="8.42578125" style="92" customWidth="1"/>
    <col min="5414" max="5414" width="3.140625" style="92" customWidth="1"/>
    <col min="5415" max="5415" width="5.140625" style="92" customWidth="1"/>
    <col min="5416" max="5416" width="7.42578125" style="92" customWidth="1"/>
    <col min="5417" max="5417" width="4.5703125" style="92" customWidth="1"/>
    <col min="5418" max="5632" width="11.5703125" style="92"/>
    <col min="5633" max="5633" width="1.85546875" style="92" customWidth="1"/>
    <col min="5634" max="5634" width="8.5703125" style="92" customWidth="1"/>
    <col min="5635" max="5635" width="8.140625" style="92" customWidth="1"/>
    <col min="5636" max="5637" width="4.5703125" style="92" customWidth="1"/>
    <col min="5638" max="5638" width="7.140625" style="92" customWidth="1"/>
    <col min="5639" max="5639" width="7.85546875" style="92" customWidth="1"/>
    <col min="5640" max="5640" width="4.5703125" style="92" customWidth="1"/>
    <col min="5641" max="5641" width="8.140625" style="92" customWidth="1"/>
    <col min="5642" max="5642" width="9.42578125" style="92" customWidth="1"/>
    <col min="5643" max="5643" width="7.140625" style="92" customWidth="1"/>
    <col min="5644" max="5645" width="8.5703125" style="92" customWidth="1"/>
    <col min="5646" max="5646" width="4.5703125" style="92" customWidth="1"/>
    <col min="5647" max="5647" width="7.42578125" style="92" customWidth="1"/>
    <col min="5648" max="5649" width="4.5703125" style="92" customWidth="1"/>
    <col min="5650" max="5650" width="7" style="92" customWidth="1"/>
    <col min="5651" max="5651" width="8.140625" style="92" customWidth="1"/>
    <col min="5652" max="5652" width="8" style="92" customWidth="1"/>
    <col min="5653" max="5653" width="7.140625" style="92" customWidth="1"/>
    <col min="5654" max="5654" width="6.5703125" style="92" customWidth="1"/>
    <col min="5655" max="5655" width="4.5703125" style="92" customWidth="1"/>
    <col min="5656" max="5656" width="7.85546875" style="92" customWidth="1"/>
    <col min="5657" max="5657" width="8.140625" style="92" customWidth="1"/>
    <col min="5658" max="5661" width="4.5703125" style="92" customWidth="1"/>
    <col min="5662" max="5662" width="11.5703125" style="92"/>
    <col min="5663" max="5663" width="8.42578125" style="92" customWidth="1"/>
    <col min="5664" max="5664" width="5.42578125" style="92" customWidth="1"/>
    <col min="5665" max="5666" width="5.140625" style="92" customWidth="1"/>
    <col min="5667" max="5667" width="6.42578125" style="92" customWidth="1"/>
    <col min="5668" max="5668" width="11.5703125" style="92"/>
    <col min="5669" max="5669" width="8.42578125" style="92" customWidth="1"/>
    <col min="5670" max="5670" width="3.140625" style="92" customWidth="1"/>
    <col min="5671" max="5671" width="5.140625" style="92" customWidth="1"/>
    <col min="5672" max="5672" width="7.42578125" style="92" customWidth="1"/>
    <col min="5673" max="5673" width="4.5703125" style="92" customWidth="1"/>
    <col min="5674" max="5888" width="11.5703125" style="92"/>
    <col min="5889" max="5889" width="1.85546875" style="92" customWidth="1"/>
    <col min="5890" max="5890" width="8.5703125" style="92" customWidth="1"/>
    <col min="5891" max="5891" width="8.140625" style="92" customWidth="1"/>
    <col min="5892" max="5893" width="4.5703125" style="92" customWidth="1"/>
    <col min="5894" max="5894" width="7.140625" style="92" customWidth="1"/>
    <col min="5895" max="5895" width="7.85546875" style="92" customWidth="1"/>
    <col min="5896" max="5896" width="4.5703125" style="92" customWidth="1"/>
    <col min="5897" max="5897" width="8.140625" style="92" customWidth="1"/>
    <col min="5898" max="5898" width="9.42578125" style="92" customWidth="1"/>
    <col min="5899" max="5899" width="7.140625" style="92" customWidth="1"/>
    <col min="5900" max="5901" width="8.5703125" style="92" customWidth="1"/>
    <col min="5902" max="5902" width="4.5703125" style="92" customWidth="1"/>
    <col min="5903" max="5903" width="7.42578125" style="92" customWidth="1"/>
    <col min="5904" max="5905" width="4.5703125" style="92" customWidth="1"/>
    <col min="5906" max="5906" width="7" style="92" customWidth="1"/>
    <col min="5907" max="5907" width="8.140625" style="92" customWidth="1"/>
    <col min="5908" max="5908" width="8" style="92" customWidth="1"/>
    <col min="5909" max="5909" width="7.140625" style="92" customWidth="1"/>
    <col min="5910" max="5910" width="6.5703125" style="92" customWidth="1"/>
    <col min="5911" max="5911" width="4.5703125" style="92" customWidth="1"/>
    <col min="5912" max="5912" width="7.85546875" style="92" customWidth="1"/>
    <col min="5913" max="5913" width="8.140625" style="92" customWidth="1"/>
    <col min="5914" max="5917" width="4.5703125" style="92" customWidth="1"/>
    <col min="5918" max="5918" width="11.5703125" style="92"/>
    <col min="5919" max="5919" width="8.42578125" style="92" customWidth="1"/>
    <col min="5920" max="5920" width="5.42578125" style="92" customWidth="1"/>
    <col min="5921" max="5922" width="5.140625" style="92" customWidth="1"/>
    <col min="5923" max="5923" width="6.42578125" style="92" customWidth="1"/>
    <col min="5924" max="5924" width="11.5703125" style="92"/>
    <col min="5925" max="5925" width="8.42578125" style="92" customWidth="1"/>
    <col min="5926" max="5926" width="3.140625" style="92" customWidth="1"/>
    <col min="5927" max="5927" width="5.140625" style="92" customWidth="1"/>
    <col min="5928" max="5928" width="7.42578125" style="92" customWidth="1"/>
    <col min="5929" max="5929" width="4.5703125" style="92" customWidth="1"/>
    <col min="5930" max="6144" width="11.5703125" style="92"/>
    <col min="6145" max="6145" width="1.85546875" style="92" customWidth="1"/>
    <col min="6146" max="6146" width="8.5703125" style="92" customWidth="1"/>
    <col min="6147" max="6147" width="8.140625" style="92" customWidth="1"/>
    <col min="6148" max="6149" width="4.5703125" style="92" customWidth="1"/>
    <col min="6150" max="6150" width="7.140625" style="92" customWidth="1"/>
    <col min="6151" max="6151" width="7.85546875" style="92" customWidth="1"/>
    <col min="6152" max="6152" width="4.5703125" style="92" customWidth="1"/>
    <col min="6153" max="6153" width="8.140625" style="92" customWidth="1"/>
    <col min="6154" max="6154" width="9.42578125" style="92" customWidth="1"/>
    <col min="6155" max="6155" width="7.140625" style="92" customWidth="1"/>
    <col min="6156" max="6157" width="8.5703125" style="92" customWidth="1"/>
    <col min="6158" max="6158" width="4.5703125" style="92" customWidth="1"/>
    <col min="6159" max="6159" width="7.42578125" style="92" customWidth="1"/>
    <col min="6160" max="6161" width="4.5703125" style="92" customWidth="1"/>
    <col min="6162" max="6162" width="7" style="92" customWidth="1"/>
    <col min="6163" max="6163" width="8.140625" style="92" customWidth="1"/>
    <col min="6164" max="6164" width="8" style="92" customWidth="1"/>
    <col min="6165" max="6165" width="7.140625" style="92" customWidth="1"/>
    <col min="6166" max="6166" width="6.5703125" style="92" customWidth="1"/>
    <col min="6167" max="6167" width="4.5703125" style="92" customWidth="1"/>
    <col min="6168" max="6168" width="7.85546875" style="92" customWidth="1"/>
    <col min="6169" max="6169" width="8.140625" style="92" customWidth="1"/>
    <col min="6170" max="6173" width="4.5703125" style="92" customWidth="1"/>
    <col min="6174" max="6174" width="11.5703125" style="92"/>
    <col min="6175" max="6175" width="8.42578125" style="92" customWidth="1"/>
    <col min="6176" max="6176" width="5.42578125" style="92" customWidth="1"/>
    <col min="6177" max="6178" width="5.140625" style="92" customWidth="1"/>
    <col min="6179" max="6179" width="6.42578125" style="92" customWidth="1"/>
    <col min="6180" max="6180" width="11.5703125" style="92"/>
    <col min="6181" max="6181" width="8.42578125" style="92" customWidth="1"/>
    <col min="6182" max="6182" width="3.140625" style="92" customWidth="1"/>
    <col min="6183" max="6183" width="5.140625" style="92" customWidth="1"/>
    <col min="6184" max="6184" width="7.42578125" style="92" customWidth="1"/>
    <col min="6185" max="6185" width="4.5703125" style="92" customWidth="1"/>
    <col min="6186" max="6400" width="11.5703125" style="92"/>
    <col min="6401" max="6401" width="1.85546875" style="92" customWidth="1"/>
    <col min="6402" max="6402" width="8.5703125" style="92" customWidth="1"/>
    <col min="6403" max="6403" width="8.140625" style="92" customWidth="1"/>
    <col min="6404" max="6405" width="4.5703125" style="92" customWidth="1"/>
    <col min="6406" max="6406" width="7.140625" style="92" customWidth="1"/>
    <col min="6407" max="6407" width="7.85546875" style="92" customWidth="1"/>
    <col min="6408" max="6408" width="4.5703125" style="92" customWidth="1"/>
    <col min="6409" max="6409" width="8.140625" style="92" customWidth="1"/>
    <col min="6410" max="6410" width="9.42578125" style="92" customWidth="1"/>
    <col min="6411" max="6411" width="7.140625" style="92" customWidth="1"/>
    <col min="6412" max="6413" width="8.5703125" style="92" customWidth="1"/>
    <col min="6414" max="6414" width="4.5703125" style="92" customWidth="1"/>
    <col min="6415" max="6415" width="7.42578125" style="92" customWidth="1"/>
    <col min="6416" max="6417" width="4.5703125" style="92" customWidth="1"/>
    <col min="6418" max="6418" width="7" style="92" customWidth="1"/>
    <col min="6419" max="6419" width="8.140625" style="92" customWidth="1"/>
    <col min="6420" max="6420" width="8" style="92" customWidth="1"/>
    <col min="6421" max="6421" width="7.140625" style="92" customWidth="1"/>
    <col min="6422" max="6422" width="6.5703125" style="92" customWidth="1"/>
    <col min="6423" max="6423" width="4.5703125" style="92" customWidth="1"/>
    <col min="6424" max="6424" width="7.85546875" style="92" customWidth="1"/>
    <col min="6425" max="6425" width="8.140625" style="92" customWidth="1"/>
    <col min="6426" max="6429" width="4.5703125" style="92" customWidth="1"/>
    <col min="6430" max="6430" width="11.5703125" style="92"/>
    <col min="6431" max="6431" width="8.42578125" style="92" customWidth="1"/>
    <col min="6432" max="6432" width="5.42578125" style="92" customWidth="1"/>
    <col min="6433" max="6434" width="5.140625" style="92" customWidth="1"/>
    <col min="6435" max="6435" width="6.42578125" style="92" customWidth="1"/>
    <col min="6436" max="6436" width="11.5703125" style="92"/>
    <col min="6437" max="6437" width="8.42578125" style="92" customWidth="1"/>
    <col min="6438" max="6438" width="3.140625" style="92" customWidth="1"/>
    <col min="6439" max="6439" width="5.140625" style="92" customWidth="1"/>
    <col min="6440" max="6440" width="7.42578125" style="92" customWidth="1"/>
    <col min="6441" max="6441" width="4.5703125" style="92" customWidth="1"/>
    <col min="6442" max="6656" width="11.5703125" style="92"/>
    <col min="6657" max="6657" width="1.85546875" style="92" customWidth="1"/>
    <col min="6658" max="6658" width="8.5703125" style="92" customWidth="1"/>
    <col min="6659" max="6659" width="8.140625" style="92" customWidth="1"/>
    <col min="6660" max="6661" width="4.5703125" style="92" customWidth="1"/>
    <col min="6662" max="6662" width="7.140625" style="92" customWidth="1"/>
    <col min="6663" max="6663" width="7.85546875" style="92" customWidth="1"/>
    <col min="6664" max="6664" width="4.5703125" style="92" customWidth="1"/>
    <col min="6665" max="6665" width="8.140625" style="92" customWidth="1"/>
    <col min="6666" max="6666" width="9.42578125" style="92" customWidth="1"/>
    <col min="6667" max="6667" width="7.140625" style="92" customWidth="1"/>
    <col min="6668" max="6669" width="8.5703125" style="92" customWidth="1"/>
    <col min="6670" max="6670" width="4.5703125" style="92" customWidth="1"/>
    <col min="6671" max="6671" width="7.42578125" style="92" customWidth="1"/>
    <col min="6672" max="6673" width="4.5703125" style="92" customWidth="1"/>
    <col min="6674" max="6674" width="7" style="92" customWidth="1"/>
    <col min="6675" max="6675" width="8.140625" style="92" customWidth="1"/>
    <col min="6676" max="6676" width="8" style="92" customWidth="1"/>
    <col min="6677" max="6677" width="7.140625" style="92" customWidth="1"/>
    <col min="6678" max="6678" width="6.5703125" style="92" customWidth="1"/>
    <col min="6679" max="6679" width="4.5703125" style="92" customWidth="1"/>
    <col min="6680" max="6680" width="7.85546875" style="92" customWidth="1"/>
    <col min="6681" max="6681" width="8.140625" style="92" customWidth="1"/>
    <col min="6682" max="6685" width="4.5703125" style="92" customWidth="1"/>
    <col min="6686" max="6686" width="11.5703125" style="92"/>
    <col min="6687" max="6687" width="8.42578125" style="92" customWidth="1"/>
    <col min="6688" max="6688" width="5.42578125" style="92" customWidth="1"/>
    <col min="6689" max="6690" width="5.140625" style="92" customWidth="1"/>
    <col min="6691" max="6691" width="6.42578125" style="92" customWidth="1"/>
    <col min="6692" max="6692" width="11.5703125" style="92"/>
    <col min="6693" max="6693" width="8.42578125" style="92" customWidth="1"/>
    <col min="6694" max="6694" width="3.140625" style="92" customWidth="1"/>
    <col min="6695" max="6695" width="5.140625" style="92" customWidth="1"/>
    <col min="6696" max="6696" width="7.42578125" style="92" customWidth="1"/>
    <col min="6697" max="6697" width="4.5703125" style="92" customWidth="1"/>
    <col min="6698" max="6912" width="11.5703125" style="92"/>
    <col min="6913" max="6913" width="1.85546875" style="92" customWidth="1"/>
    <col min="6914" max="6914" width="8.5703125" style="92" customWidth="1"/>
    <col min="6915" max="6915" width="8.140625" style="92" customWidth="1"/>
    <col min="6916" max="6917" width="4.5703125" style="92" customWidth="1"/>
    <col min="6918" max="6918" width="7.140625" style="92" customWidth="1"/>
    <col min="6919" max="6919" width="7.85546875" style="92" customWidth="1"/>
    <col min="6920" max="6920" width="4.5703125" style="92" customWidth="1"/>
    <col min="6921" max="6921" width="8.140625" style="92" customWidth="1"/>
    <col min="6922" max="6922" width="9.42578125" style="92" customWidth="1"/>
    <col min="6923" max="6923" width="7.140625" style="92" customWidth="1"/>
    <col min="6924" max="6925" width="8.5703125" style="92" customWidth="1"/>
    <col min="6926" max="6926" width="4.5703125" style="92" customWidth="1"/>
    <col min="6927" max="6927" width="7.42578125" style="92" customWidth="1"/>
    <col min="6928" max="6929" width="4.5703125" style="92" customWidth="1"/>
    <col min="6930" max="6930" width="7" style="92" customWidth="1"/>
    <col min="6931" max="6931" width="8.140625" style="92" customWidth="1"/>
    <col min="6932" max="6932" width="8" style="92" customWidth="1"/>
    <col min="6933" max="6933" width="7.140625" style="92" customWidth="1"/>
    <col min="6934" max="6934" width="6.5703125" style="92" customWidth="1"/>
    <col min="6935" max="6935" width="4.5703125" style="92" customWidth="1"/>
    <col min="6936" max="6936" width="7.85546875" style="92" customWidth="1"/>
    <col min="6937" max="6937" width="8.140625" style="92" customWidth="1"/>
    <col min="6938" max="6941" width="4.5703125" style="92" customWidth="1"/>
    <col min="6942" max="6942" width="11.5703125" style="92"/>
    <col min="6943" max="6943" width="8.42578125" style="92" customWidth="1"/>
    <col min="6944" max="6944" width="5.42578125" style="92" customWidth="1"/>
    <col min="6945" max="6946" width="5.140625" style="92" customWidth="1"/>
    <col min="6947" max="6947" width="6.42578125" style="92" customWidth="1"/>
    <col min="6948" max="6948" width="11.5703125" style="92"/>
    <col min="6949" max="6949" width="8.42578125" style="92" customWidth="1"/>
    <col min="6950" max="6950" width="3.140625" style="92" customWidth="1"/>
    <col min="6951" max="6951" width="5.140625" style="92" customWidth="1"/>
    <col min="6952" max="6952" width="7.42578125" style="92" customWidth="1"/>
    <col min="6953" max="6953" width="4.5703125" style="92" customWidth="1"/>
    <col min="6954" max="7168" width="11.5703125" style="92"/>
    <col min="7169" max="7169" width="1.85546875" style="92" customWidth="1"/>
    <col min="7170" max="7170" width="8.5703125" style="92" customWidth="1"/>
    <col min="7171" max="7171" width="8.140625" style="92" customWidth="1"/>
    <col min="7172" max="7173" width="4.5703125" style="92" customWidth="1"/>
    <col min="7174" max="7174" width="7.140625" style="92" customWidth="1"/>
    <col min="7175" max="7175" width="7.85546875" style="92" customWidth="1"/>
    <col min="7176" max="7176" width="4.5703125" style="92" customWidth="1"/>
    <col min="7177" max="7177" width="8.140625" style="92" customWidth="1"/>
    <col min="7178" max="7178" width="9.42578125" style="92" customWidth="1"/>
    <col min="7179" max="7179" width="7.140625" style="92" customWidth="1"/>
    <col min="7180" max="7181" width="8.5703125" style="92" customWidth="1"/>
    <col min="7182" max="7182" width="4.5703125" style="92" customWidth="1"/>
    <col min="7183" max="7183" width="7.42578125" style="92" customWidth="1"/>
    <col min="7184" max="7185" width="4.5703125" style="92" customWidth="1"/>
    <col min="7186" max="7186" width="7" style="92" customWidth="1"/>
    <col min="7187" max="7187" width="8.140625" style="92" customWidth="1"/>
    <col min="7188" max="7188" width="8" style="92" customWidth="1"/>
    <col min="7189" max="7189" width="7.140625" style="92" customWidth="1"/>
    <col min="7190" max="7190" width="6.5703125" style="92" customWidth="1"/>
    <col min="7191" max="7191" width="4.5703125" style="92" customWidth="1"/>
    <col min="7192" max="7192" width="7.85546875" style="92" customWidth="1"/>
    <col min="7193" max="7193" width="8.140625" style="92" customWidth="1"/>
    <col min="7194" max="7197" width="4.5703125" style="92" customWidth="1"/>
    <col min="7198" max="7198" width="11.5703125" style="92"/>
    <col min="7199" max="7199" width="8.42578125" style="92" customWidth="1"/>
    <col min="7200" max="7200" width="5.42578125" style="92" customWidth="1"/>
    <col min="7201" max="7202" width="5.140625" style="92" customWidth="1"/>
    <col min="7203" max="7203" width="6.42578125" style="92" customWidth="1"/>
    <col min="7204" max="7204" width="11.5703125" style="92"/>
    <col min="7205" max="7205" width="8.42578125" style="92" customWidth="1"/>
    <col min="7206" max="7206" width="3.140625" style="92" customWidth="1"/>
    <col min="7207" max="7207" width="5.140625" style="92" customWidth="1"/>
    <col min="7208" max="7208" width="7.42578125" style="92" customWidth="1"/>
    <col min="7209" max="7209" width="4.5703125" style="92" customWidth="1"/>
    <col min="7210" max="7424" width="11.5703125" style="92"/>
    <col min="7425" max="7425" width="1.85546875" style="92" customWidth="1"/>
    <col min="7426" max="7426" width="8.5703125" style="92" customWidth="1"/>
    <col min="7427" max="7427" width="8.140625" style="92" customWidth="1"/>
    <col min="7428" max="7429" width="4.5703125" style="92" customWidth="1"/>
    <col min="7430" max="7430" width="7.140625" style="92" customWidth="1"/>
    <col min="7431" max="7431" width="7.85546875" style="92" customWidth="1"/>
    <col min="7432" max="7432" width="4.5703125" style="92" customWidth="1"/>
    <col min="7433" max="7433" width="8.140625" style="92" customWidth="1"/>
    <col min="7434" max="7434" width="9.42578125" style="92" customWidth="1"/>
    <col min="7435" max="7435" width="7.140625" style="92" customWidth="1"/>
    <col min="7436" max="7437" width="8.5703125" style="92" customWidth="1"/>
    <col min="7438" max="7438" width="4.5703125" style="92" customWidth="1"/>
    <col min="7439" max="7439" width="7.42578125" style="92" customWidth="1"/>
    <col min="7440" max="7441" width="4.5703125" style="92" customWidth="1"/>
    <col min="7442" max="7442" width="7" style="92" customWidth="1"/>
    <col min="7443" max="7443" width="8.140625" style="92" customWidth="1"/>
    <col min="7444" max="7444" width="8" style="92" customWidth="1"/>
    <col min="7445" max="7445" width="7.140625" style="92" customWidth="1"/>
    <col min="7446" max="7446" width="6.5703125" style="92" customWidth="1"/>
    <col min="7447" max="7447" width="4.5703125" style="92" customWidth="1"/>
    <col min="7448" max="7448" width="7.85546875" style="92" customWidth="1"/>
    <col min="7449" max="7449" width="8.140625" style="92" customWidth="1"/>
    <col min="7450" max="7453" width="4.5703125" style="92" customWidth="1"/>
    <col min="7454" max="7454" width="11.5703125" style="92"/>
    <col min="7455" max="7455" width="8.42578125" style="92" customWidth="1"/>
    <col min="7456" max="7456" width="5.42578125" style="92" customWidth="1"/>
    <col min="7457" max="7458" width="5.140625" style="92" customWidth="1"/>
    <col min="7459" max="7459" width="6.42578125" style="92" customWidth="1"/>
    <col min="7460" max="7460" width="11.5703125" style="92"/>
    <col min="7461" max="7461" width="8.42578125" style="92" customWidth="1"/>
    <col min="7462" max="7462" width="3.140625" style="92" customWidth="1"/>
    <col min="7463" max="7463" width="5.140625" style="92" customWidth="1"/>
    <col min="7464" max="7464" width="7.42578125" style="92" customWidth="1"/>
    <col min="7465" max="7465" width="4.5703125" style="92" customWidth="1"/>
    <col min="7466" max="7680" width="11.5703125" style="92"/>
    <col min="7681" max="7681" width="1.85546875" style="92" customWidth="1"/>
    <col min="7682" max="7682" width="8.5703125" style="92" customWidth="1"/>
    <col min="7683" max="7683" width="8.140625" style="92" customWidth="1"/>
    <col min="7684" max="7685" width="4.5703125" style="92" customWidth="1"/>
    <col min="7686" max="7686" width="7.140625" style="92" customWidth="1"/>
    <col min="7687" max="7687" width="7.85546875" style="92" customWidth="1"/>
    <col min="7688" max="7688" width="4.5703125" style="92" customWidth="1"/>
    <col min="7689" max="7689" width="8.140625" style="92" customWidth="1"/>
    <col min="7690" max="7690" width="9.42578125" style="92" customWidth="1"/>
    <col min="7691" max="7691" width="7.140625" style="92" customWidth="1"/>
    <col min="7692" max="7693" width="8.5703125" style="92" customWidth="1"/>
    <col min="7694" max="7694" width="4.5703125" style="92" customWidth="1"/>
    <col min="7695" max="7695" width="7.42578125" style="92" customWidth="1"/>
    <col min="7696" max="7697" width="4.5703125" style="92" customWidth="1"/>
    <col min="7698" max="7698" width="7" style="92" customWidth="1"/>
    <col min="7699" max="7699" width="8.140625" style="92" customWidth="1"/>
    <col min="7700" max="7700" width="8" style="92" customWidth="1"/>
    <col min="7701" max="7701" width="7.140625" style="92" customWidth="1"/>
    <col min="7702" max="7702" width="6.5703125" style="92" customWidth="1"/>
    <col min="7703" max="7703" width="4.5703125" style="92" customWidth="1"/>
    <col min="7704" max="7704" width="7.85546875" style="92" customWidth="1"/>
    <col min="7705" max="7705" width="8.140625" style="92" customWidth="1"/>
    <col min="7706" max="7709" width="4.5703125" style="92" customWidth="1"/>
    <col min="7710" max="7710" width="11.5703125" style="92"/>
    <col min="7711" max="7711" width="8.42578125" style="92" customWidth="1"/>
    <col min="7712" max="7712" width="5.42578125" style="92" customWidth="1"/>
    <col min="7713" max="7714" width="5.140625" style="92" customWidth="1"/>
    <col min="7715" max="7715" width="6.42578125" style="92" customWidth="1"/>
    <col min="7716" max="7716" width="11.5703125" style="92"/>
    <col min="7717" max="7717" width="8.42578125" style="92" customWidth="1"/>
    <col min="7718" max="7718" width="3.140625" style="92" customWidth="1"/>
    <col min="7719" max="7719" width="5.140625" style="92" customWidth="1"/>
    <col min="7720" max="7720" width="7.42578125" style="92" customWidth="1"/>
    <col min="7721" max="7721" width="4.5703125" style="92" customWidth="1"/>
    <col min="7722" max="7936" width="11.5703125" style="92"/>
    <col min="7937" max="7937" width="1.85546875" style="92" customWidth="1"/>
    <col min="7938" max="7938" width="8.5703125" style="92" customWidth="1"/>
    <col min="7939" max="7939" width="8.140625" style="92" customWidth="1"/>
    <col min="7940" max="7941" width="4.5703125" style="92" customWidth="1"/>
    <col min="7942" max="7942" width="7.140625" style="92" customWidth="1"/>
    <col min="7943" max="7943" width="7.85546875" style="92" customWidth="1"/>
    <col min="7944" max="7944" width="4.5703125" style="92" customWidth="1"/>
    <col min="7945" max="7945" width="8.140625" style="92" customWidth="1"/>
    <col min="7946" max="7946" width="9.42578125" style="92" customWidth="1"/>
    <col min="7947" max="7947" width="7.140625" style="92" customWidth="1"/>
    <col min="7948" max="7949" width="8.5703125" style="92" customWidth="1"/>
    <col min="7950" max="7950" width="4.5703125" style="92" customWidth="1"/>
    <col min="7951" max="7951" width="7.42578125" style="92" customWidth="1"/>
    <col min="7952" max="7953" width="4.5703125" style="92" customWidth="1"/>
    <col min="7954" max="7954" width="7" style="92" customWidth="1"/>
    <col min="7955" max="7955" width="8.140625" style="92" customWidth="1"/>
    <col min="7956" max="7956" width="8" style="92" customWidth="1"/>
    <col min="7957" max="7957" width="7.140625" style="92" customWidth="1"/>
    <col min="7958" max="7958" width="6.5703125" style="92" customWidth="1"/>
    <col min="7959" max="7959" width="4.5703125" style="92" customWidth="1"/>
    <col min="7960" max="7960" width="7.85546875" style="92" customWidth="1"/>
    <col min="7961" max="7961" width="8.140625" style="92" customWidth="1"/>
    <col min="7962" max="7965" width="4.5703125" style="92" customWidth="1"/>
    <col min="7966" max="7966" width="11.5703125" style="92"/>
    <col min="7967" max="7967" width="8.42578125" style="92" customWidth="1"/>
    <col min="7968" max="7968" width="5.42578125" style="92" customWidth="1"/>
    <col min="7969" max="7970" width="5.140625" style="92" customWidth="1"/>
    <col min="7971" max="7971" width="6.42578125" style="92" customWidth="1"/>
    <col min="7972" max="7972" width="11.5703125" style="92"/>
    <col min="7973" max="7973" width="8.42578125" style="92" customWidth="1"/>
    <col min="7974" max="7974" width="3.140625" style="92" customWidth="1"/>
    <col min="7975" max="7975" width="5.140625" style="92" customWidth="1"/>
    <col min="7976" max="7976" width="7.42578125" style="92" customWidth="1"/>
    <col min="7977" max="7977" width="4.5703125" style="92" customWidth="1"/>
    <col min="7978" max="8192" width="11.5703125" style="92"/>
    <col min="8193" max="8193" width="1.85546875" style="92" customWidth="1"/>
    <col min="8194" max="8194" width="8.5703125" style="92" customWidth="1"/>
    <col min="8195" max="8195" width="8.140625" style="92" customWidth="1"/>
    <col min="8196" max="8197" width="4.5703125" style="92" customWidth="1"/>
    <col min="8198" max="8198" width="7.140625" style="92" customWidth="1"/>
    <col min="8199" max="8199" width="7.85546875" style="92" customWidth="1"/>
    <col min="8200" max="8200" width="4.5703125" style="92" customWidth="1"/>
    <col min="8201" max="8201" width="8.140625" style="92" customWidth="1"/>
    <col min="8202" max="8202" width="9.42578125" style="92" customWidth="1"/>
    <col min="8203" max="8203" width="7.140625" style="92" customWidth="1"/>
    <col min="8204" max="8205" width="8.5703125" style="92" customWidth="1"/>
    <col min="8206" max="8206" width="4.5703125" style="92" customWidth="1"/>
    <col min="8207" max="8207" width="7.42578125" style="92" customWidth="1"/>
    <col min="8208" max="8209" width="4.5703125" style="92" customWidth="1"/>
    <col min="8210" max="8210" width="7" style="92" customWidth="1"/>
    <col min="8211" max="8211" width="8.140625" style="92" customWidth="1"/>
    <col min="8212" max="8212" width="8" style="92" customWidth="1"/>
    <col min="8213" max="8213" width="7.140625" style="92" customWidth="1"/>
    <col min="8214" max="8214" width="6.5703125" style="92" customWidth="1"/>
    <col min="8215" max="8215" width="4.5703125" style="92" customWidth="1"/>
    <col min="8216" max="8216" width="7.85546875" style="92" customWidth="1"/>
    <col min="8217" max="8217" width="8.140625" style="92" customWidth="1"/>
    <col min="8218" max="8221" width="4.5703125" style="92" customWidth="1"/>
    <col min="8222" max="8222" width="11.5703125" style="92"/>
    <col min="8223" max="8223" width="8.42578125" style="92" customWidth="1"/>
    <col min="8224" max="8224" width="5.42578125" style="92" customWidth="1"/>
    <col min="8225" max="8226" width="5.140625" style="92" customWidth="1"/>
    <col min="8227" max="8227" width="6.42578125" style="92" customWidth="1"/>
    <col min="8228" max="8228" width="11.5703125" style="92"/>
    <col min="8229" max="8229" width="8.42578125" style="92" customWidth="1"/>
    <col min="8230" max="8230" width="3.140625" style="92" customWidth="1"/>
    <col min="8231" max="8231" width="5.140625" style="92" customWidth="1"/>
    <col min="8232" max="8232" width="7.42578125" style="92" customWidth="1"/>
    <col min="8233" max="8233" width="4.5703125" style="92" customWidth="1"/>
    <col min="8234" max="8448" width="11.5703125" style="92"/>
    <col min="8449" max="8449" width="1.85546875" style="92" customWidth="1"/>
    <col min="8450" max="8450" width="8.5703125" style="92" customWidth="1"/>
    <col min="8451" max="8451" width="8.140625" style="92" customWidth="1"/>
    <col min="8452" max="8453" width="4.5703125" style="92" customWidth="1"/>
    <col min="8454" max="8454" width="7.140625" style="92" customWidth="1"/>
    <col min="8455" max="8455" width="7.85546875" style="92" customWidth="1"/>
    <col min="8456" max="8456" width="4.5703125" style="92" customWidth="1"/>
    <col min="8457" max="8457" width="8.140625" style="92" customWidth="1"/>
    <col min="8458" max="8458" width="9.42578125" style="92" customWidth="1"/>
    <col min="8459" max="8459" width="7.140625" style="92" customWidth="1"/>
    <col min="8460" max="8461" width="8.5703125" style="92" customWidth="1"/>
    <col min="8462" max="8462" width="4.5703125" style="92" customWidth="1"/>
    <col min="8463" max="8463" width="7.42578125" style="92" customWidth="1"/>
    <col min="8464" max="8465" width="4.5703125" style="92" customWidth="1"/>
    <col min="8466" max="8466" width="7" style="92" customWidth="1"/>
    <col min="8467" max="8467" width="8.140625" style="92" customWidth="1"/>
    <col min="8468" max="8468" width="8" style="92" customWidth="1"/>
    <col min="8469" max="8469" width="7.140625" style="92" customWidth="1"/>
    <col min="8470" max="8470" width="6.5703125" style="92" customWidth="1"/>
    <col min="8471" max="8471" width="4.5703125" style="92" customWidth="1"/>
    <col min="8472" max="8472" width="7.85546875" style="92" customWidth="1"/>
    <col min="8473" max="8473" width="8.140625" style="92" customWidth="1"/>
    <col min="8474" max="8477" width="4.5703125" style="92" customWidth="1"/>
    <col min="8478" max="8478" width="11.5703125" style="92"/>
    <col min="8479" max="8479" width="8.42578125" style="92" customWidth="1"/>
    <col min="8480" max="8480" width="5.42578125" style="92" customWidth="1"/>
    <col min="8481" max="8482" width="5.140625" style="92" customWidth="1"/>
    <col min="8483" max="8483" width="6.42578125" style="92" customWidth="1"/>
    <col min="8484" max="8484" width="11.5703125" style="92"/>
    <col min="8485" max="8485" width="8.42578125" style="92" customWidth="1"/>
    <col min="8486" max="8486" width="3.140625" style="92" customWidth="1"/>
    <col min="8487" max="8487" width="5.140625" style="92" customWidth="1"/>
    <col min="8488" max="8488" width="7.42578125" style="92" customWidth="1"/>
    <col min="8489" max="8489" width="4.5703125" style="92" customWidth="1"/>
    <col min="8490" max="8704" width="11.5703125" style="92"/>
    <col min="8705" max="8705" width="1.85546875" style="92" customWidth="1"/>
    <col min="8706" max="8706" width="8.5703125" style="92" customWidth="1"/>
    <col min="8707" max="8707" width="8.140625" style="92" customWidth="1"/>
    <col min="8708" max="8709" width="4.5703125" style="92" customWidth="1"/>
    <col min="8710" max="8710" width="7.140625" style="92" customWidth="1"/>
    <col min="8711" max="8711" width="7.85546875" style="92" customWidth="1"/>
    <col min="8712" max="8712" width="4.5703125" style="92" customWidth="1"/>
    <col min="8713" max="8713" width="8.140625" style="92" customWidth="1"/>
    <col min="8714" max="8714" width="9.42578125" style="92" customWidth="1"/>
    <col min="8715" max="8715" width="7.140625" style="92" customWidth="1"/>
    <col min="8716" max="8717" width="8.5703125" style="92" customWidth="1"/>
    <col min="8718" max="8718" width="4.5703125" style="92" customWidth="1"/>
    <col min="8719" max="8719" width="7.42578125" style="92" customWidth="1"/>
    <col min="8720" max="8721" width="4.5703125" style="92" customWidth="1"/>
    <col min="8722" max="8722" width="7" style="92" customWidth="1"/>
    <col min="8723" max="8723" width="8.140625" style="92" customWidth="1"/>
    <col min="8724" max="8724" width="8" style="92" customWidth="1"/>
    <col min="8725" max="8725" width="7.140625" style="92" customWidth="1"/>
    <col min="8726" max="8726" width="6.5703125" style="92" customWidth="1"/>
    <col min="8727" max="8727" width="4.5703125" style="92" customWidth="1"/>
    <col min="8728" max="8728" width="7.85546875" style="92" customWidth="1"/>
    <col min="8729" max="8729" width="8.140625" style="92" customWidth="1"/>
    <col min="8730" max="8733" width="4.5703125" style="92" customWidth="1"/>
    <col min="8734" max="8734" width="11.5703125" style="92"/>
    <col min="8735" max="8735" width="8.42578125" style="92" customWidth="1"/>
    <col min="8736" max="8736" width="5.42578125" style="92" customWidth="1"/>
    <col min="8737" max="8738" width="5.140625" style="92" customWidth="1"/>
    <col min="8739" max="8739" width="6.42578125" style="92" customWidth="1"/>
    <col min="8740" max="8740" width="11.5703125" style="92"/>
    <col min="8741" max="8741" width="8.42578125" style="92" customWidth="1"/>
    <col min="8742" max="8742" width="3.140625" style="92" customWidth="1"/>
    <col min="8743" max="8743" width="5.140625" style="92" customWidth="1"/>
    <col min="8744" max="8744" width="7.42578125" style="92" customWidth="1"/>
    <col min="8745" max="8745" width="4.5703125" style="92" customWidth="1"/>
    <col min="8746" max="8960" width="11.5703125" style="92"/>
    <col min="8961" max="8961" width="1.85546875" style="92" customWidth="1"/>
    <col min="8962" max="8962" width="8.5703125" style="92" customWidth="1"/>
    <col min="8963" max="8963" width="8.140625" style="92" customWidth="1"/>
    <col min="8964" max="8965" width="4.5703125" style="92" customWidth="1"/>
    <col min="8966" max="8966" width="7.140625" style="92" customWidth="1"/>
    <col min="8967" max="8967" width="7.85546875" style="92" customWidth="1"/>
    <col min="8968" max="8968" width="4.5703125" style="92" customWidth="1"/>
    <col min="8969" max="8969" width="8.140625" style="92" customWidth="1"/>
    <col min="8970" max="8970" width="9.42578125" style="92" customWidth="1"/>
    <col min="8971" max="8971" width="7.140625" style="92" customWidth="1"/>
    <col min="8972" max="8973" width="8.5703125" style="92" customWidth="1"/>
    <col min="8974" max="8974" width="4.5703125" style="92" customWidth="1"/>
    <col min="8975" max="8975" width="7.42578125" style="92" customWidth="1"/>
    <col min="8976" max="8977" width="4.5703125" style="92" customWidth="1"/>
    <col min="8978" max="8978" width="7" style="92" customWidth="1"/>
    <col min="8979" max="8979" width="8.140625" style="92" customWidth="1"/>
    <col min="8980" max="8980" width="8" style="92" customWidth="1"/>
    <col min="8981" max="8981" width="7.140625" style="92" customWidth="1"/>
    <col min="8982" max="8982" width="6.5703125" style="92" customWidth="1"/>
    <col min="8983" max="8983" width="4.5703125" style="92" customWidth="1"/>
    <col min="8984" max="8984" width="7.85546875" style="92" customWidth="1"/>
    <col min="8985" max="8985" width="8.140625" style="92" customWidth="1"/>
    <col min="8986" max="8989" width="4.5703125" style="92" customWidth="1"/>
    <col min="8990" max="8990" width="11.5703125" style="92"/>
    <col min="8991" max="8991" width="8.42578125" style="92" customWidth="1"/>
    <col min="8992" max="8992" width="5.42578125" style="92" customWidth="1"/>
    <col min="8993" max="8994" width="5.140625" style="92" customWidth="1"/>
    <col min="8995" max="8995" width="6.42578125" style="92" customWidth="1"/>
    <col min="8996" max="8996" width="11.5703125" style="92"/>
    <col min="8997" max="8997" width="8.42578125" style="92" customWidth="1"/>
    <col min="8998" max="8998" width="3.140625" style="92" customWidth="1"/>
    <col min="8999" max="8999" width="5.140625" style="92" customWidth="1"/>
    <col min="9000" max="9000" width="7.42578125" style="92" customWidth="1"/>
    <col min="9001" max="9001" width="4.5703125" style="92" customWidth="1"/>
    <col min="9002" max="9216" width="11.5703125" style="92"/>
    <col min="9217" max="9217" width="1.85546875" style="92" customWidth="1"/>
    <col min="9218" max="9218" width="8.5703125" style="92" customWidth="1"/>
    <col min="9219" max="9219" width="8.140625" style="92" customWidth="1"/>
    <col min="9220" max="9221" width="4.5703125" style="92" customWidth="1"/>
    <col min="9222" max="9222" width="7.140625" style="92" customWidth="1"/>
    <col min="9223" max="9223" width="7.85546875" style="92" customWidth="1"/>
    <col min="9224" max="9224" width="4.5703125" style="92" customWidth="1"/>
    <col min="9225" max="9225" width="8.140625" style="92" customWidth="1"/>
    <col min="9226" max="9226" width="9.42578125" style="92" customWidth="1"/>
    <col min="9227" max="9227" width="7.140625" style="92" customWidth="1"/>
    <col min="9228" max="9229" width="8.5703125" style="92" customWidth="1"/>
    <col min="9230" max="9230" width="4.5703125" style="92" customWidth="1"/>
    <col min="9231" max="9231" width="7.42578125" style="92" customWidth="1"/>
    <col min="9232" max="9233" width="4.5703125" style="92" customWidth="1"/>
    <col min="9234" max="9234" width="7" style="92" customWidth="1"/>
    <col min="9235" max="9235" width="8.140625" style="92" customWidth="1"/>
    <col min="9236" max="9236" width="8" style="92" customWidth="1"/>
    <col min="9237" max="9237" width="7.140625" style="92" customWidth="1"/>
    <col min="9238" max="9238" width="6.5703125" style="92" customWidth="1"/>
    <col min="9239" max="9239" width="4.5703125" style="92" customWidth="1"/>
    <col min="9240" max="9240" width="7.85546875" style="92" customWidth="1"/>
    <col min="9241" max="9241" width="8.140625" style="92" customWidth="1"/>
    <col min="9242" max="9245" width="4.5703125" style="92" customWidth="1"/>
    <col min="9246" max="9246" width="11.5703125" style="92"/>
    <col min="9247" max="9247" width="8.42578125" style="92" customWidth="1"/>
    <col min="9248" max="9248" width="5.42578125" style="92" customWidth="1"/>
    <col min="9249" max="9250" width="5.140625" style="92" customWidth="1"/>
    <col min="9251" max="9251" width="6.42578125" style="92" customWidth="1"/>
    <col min="9252" max="9252" width="11.5703125" style="92"/>
    <col min="9253" max="9253" width="8.42578125" style="92" customWidth="1"/>
    <col min="9254" max="9254" width="3.140625" style="92" customWidth="1"/>
    <col min="9255" max="9255" width="5.140625" style="92" customWidth="1"/>
    <col min="9256" max="9256" width="7.42578125" style="92" customWidth="1"/>
    <col min="9257" max="9257" width="4.5703125" style="92" customWidth="1"/>
    <col min="9258" max="9472" width="11.5703125" style="92"/>
    <col min="9473" max="9473" width="1.85546875" style="92" customWidth="1"/>
    <col min="9474" max="9474" width="8.5703125" style="92" customWidth="1"/>
    <col min="9475" max="9475" width="8.140625" style="92" customWidth="1"/>
    <col min="9476" max="9477" width="4.5703125" style="92" customWidth="1"/>
    <col min="9478" max="9478" width="7.140625" style="92" customWidth="1"/>
    <col min="9479" max="9479" width="7.85546875" style="92" customWidth="1"/>
    <col min="9480" max="9480" width="4.5703125" style="92" customWidth="1"/>
    <col min="9481" max="9481" width="8.140625" style="92" customWidth="1"/>
    <col min="9482" max="9482" width="9.42578125" style="92" customWidth="1"/>
    <col min="9483" max="9483" width="7.140625" style="92" customWidth="1"/>
    <col min="9484" max="9485" width="8.5703125" style="92" customWidth="1"/>
    <col min="9486" max="9486" width="4.5703125" style="92" customWidth="1"/>
    <col min="9487" max="9487" width="7.42578125" style="92" customWidth="1"/>
    <col min="9488" max="9489" width="4.5703125" style="92" customWidth="1"/>
    <col min="9490" max="9490" width="7" style="92" customWidth="1"/>
    <col min="9491" max="9491" width="8.140625" style="92" customWidth="1"/>
    <col min="9492" max="9492" width="8" style="92" customWidth="1"/>
    <col min="9493" max="9493" width="7.140625" style="92" customWidth="1"/>
    <col min="9494" max="9494" width="6.5703125" style="92" customWidth="1"/>
    <col min="9495" max="9495" width="4.5703125" style="92" customWidth="1"/>
    <col min="9496" max="9496" width="7.85546875" style="92" customWidth="1"/>
    <col min="9497" max="9497" width="8.140625" style="92" customWidth="1"/>
    <col min="9498" max="9501" width="4.5703125" style="92" customWidth="1"/>
    <col min="9502" max="9502" width="11.5703125" style="92"/>
    <col min="9503" max="9503" width="8.42578125" style="92" customWidth="1"/>
    <col min="9504" max="9504" width="5.42578125" style="92" customWidth="1"/>
    <col min="9505" max="9506" width="5.140625" style="92" customWidth="1"/>
    <col min="9507" max="9507" width="6.42578125" style="92" customWidth="1"/>
    <col min="9508" max="9508" width="11.5703125" style="92"/>
    <col min="9509" max="9509" width="8.42578125" style="92" customWidth="1"/>
    <col min="9510" max="9510" width="3.140625" style="92" customWidth="1"/>
    <col min="9511" max="9511" width="5.140625" style="92" customWidth="1"/>
    <col min="9512" max="9512" width="7.42578125" style="92" customWidth="1"/>
    <col min="9513" max="9513" width="4.5703125" style="92" customWidth="1"/>
    <col min="9514" max="9728" width="11.5703125" style="92"/>
    <col min="9729" max="9729" width="1.85546875" style="92" customWidth="1"/>
    <col min="9730" max="9730" width="8.5703125" style="92" customWidth="1"/>
    <col min="9731" max="9731" width="8.140625" style="92" customWidth="1"/>
    <col min="9732" max="9733" width="4.5703125" style="92" customWidth="1"/>
    <col min="9734" max="9734" width="7.140625" style="92" customWidth="1"/>
    <col min="9735" max="9735" width="7.85546875" style="92" customWidth="1"/>
    <col min="9736" max="9736" width="4.5703125" style="92" customWidth="1"/>
    <col min="9737" max="9737" width="8.140625" style="92" customWidth="1"/>
    <col min="9738" max="9738" width="9.42578125" style="92" customWidth="1"/>
    <col min="9739" max="9739" width="7.140625" style="92" customWidth="1"/>
    <col min="9740" max="9741" width="8.5703125" style="92" customWidth="1"/>
    <col min="9742" max="9742" width="4.5703125" style="92" customWidth="1"/>
    <col min="9743" max="9743" width="7.42578125" style="92" customWidth="1"/>
    <col min="9744" max="9745" width="4.5703125" style="92" customWidth="1"/>
    <col min="9746" max="9746" width="7" style="92" customWidth="1"/>
    <col min="9747" max="9747" width="8.140625" style="92" customWidth="1"/>
    <col min="9748" max="9748" width="8" style="92" customWidth="1"/>
    <col min="9749" max="9749" width="7.140625" style="92" customWidth="1"/>
    <col min="9750" max="9750" width="6.5703125" style="92" customWidth="1"/>
    <col min="9751" max="9751" width="4.5703125" style="92" customWidth="1"/>
    <col min="9752" max="9752" width="7.85546875" style="92" customWidth="1"/>
    <col min="9753" max="9753" width="8.140625" style="92" customWidth="1"/>
    <col min="9754" max="9757" width="4.5703125" style="92" customWidth="1"/>
    <col min="9758" max="9758" width="11.5703125" style="92"/>
    <col min="9759" max="9759" width="8.42578125" style="92" customWidth="1"/>
    <col min="9760" max="9760" width="5.42578125" style="92" customWidth="1"/>
    <col min="9761" max="9762" width="5.140625" style="92" customWidth="1"/>
    <col min="9763" max="9763" width="6.42578125" style="92" customWidth="1"/>
    <col min="9764" max="9764" width="11.5703125" style="92"/>
    <col min="9765" max="9765" width="8.42578125" style="92" customWidth="1"/>
    <col min="9766" max="9766" width="3.140625" style="92" customWidth="1"/>
    <col min="9767" max="9767" width="5.140625" style="92" customWidth="1"/>
    <col min="9768" max="9768" width="7.42578125" style="92" customWidth="1"/>
    <col min="9769" max="9769" width="4.5703125" style="92" customWidth="1"/>
    <col min="9770" max="9984" width="11.5703125" style="92"/>
    <col min="9985" max="9985" width="1.85546875" style="92" customWidth="1"/>
    <col min="9986" max="9986" width="8.5703125" style="92" customWidth="1"/>
    <col min="9987" max="9987" width="8.140625" style="92" customWidth="1"/>
    <col min="9988" max="9989" width="4.5703125" style="92" customWidth="1"/>
    <col min="9990" max="9990" width="7.140625" style="92" customWidth="1"/>
    <col min="9991" max="9991" width="7.85546875" style="92" customWidth="1"/>
    <col min="9992" max="9992" width="4.5703125" style="92" customWidth="1"/>
    <col min="9993" max="9993" width="8.140625" style="92" customWidth="1"/>
    <col min="9994" max="9994" width="9.42578125" style="92" customWidth="1"/>
    <col min="9995" max="9995" width="7.140625" style="92" customWidth="1"/>
    <col min="9996" max="9997" width="8.5703125" style="92" customWidth="1"/>
    <col min="9998" max="9998" width="4.5703125" style="92" customWidth="1"/>
    <col min="9999" max="9999" width="7.42578125" style="92" customWidth="1"/>
    <col min="10000" max="10001" width="4.5703125" style="92" customWidth="1"/>
    <col min="10002" max="10002" width="7" style="92" customWidth="1"/>
    <col min="10003" max="10003" width="8.140625" style="92" customWidth="1"/>
    <col min="10004" max="10004" width="8" style="92" customWidth="1"/>
    <col min="10005" max="10005" width="7.140625" style="92" customWidth="1"/>
    <col min="10006" max="10006" width="6.5703125" style="92" customWidth="1"/>
    <col min="10007" max="10007" width="4.5703125" style="92" customWidth="1"/>
    <col min="10008" max="10008" width="7.85546875" style="92" customWidth="1"/>
    <col min="10009" max="10009" width="8.140625" style="92" customWidth="1"/>
    <col min="10010" max="10013" width="4.5703125" style="92" customWidth="1"/>
    <col min="10014" max="10014" width="11.5703125" style="92"/>
    <col min="10015" max="10015" width="8.42578125" style="92" customWidth="1"/>
    <col min="10016" max="10016" width="5.42578125" style="92" customWidth="1"/>
    <col min="10017" max="10018" width="5.140625" style="92" customWidth="1"/>
    <col min="10019" max="10019" width="6.42578125" style="92" customWidth="1"/>
    <col min="10020" max="10020" width="11.5703125" style="92"/>
    <col min="10021" max="10021" width="8.42578125" style="92" customWidth="1"/>
    <col min="10022" max="10022" width="3.140625" style="92" customWidth="1"/>
    <col min="10023" max="10023" width="5.140625" style="92" customWidth="1"/>
    <col min="10024" max="10024" width="7.42578125" style="92" customWidth="1"/>
    <col min="10025" max="10025" width="4.5703125" style="92" customWidth="1"/>
    <col min="10026" max="10240" width="11.5703125" style="92"/>
    <col min="10241" max="10241" width="1.85546875" style="92" customWidth="1"/>
    <col min="10242" max="10242" width="8.5703125" style="92" customWidth="1"/>
    <col min="10243" max="10243" width="8.140625" style="92" customWidth="1"/>
    <col min="10244" max="10245" width="4.5703125" style="92" customWidth="1"/>
    <col min="10246" max="10246" width="7.140625" style="92" customWidth="1"/>
    <col min="10247" max="10247" width="7.85546875" style="92" customWidth="1"/>
    <col min="10248" max="10248" width="4.5703125" style="92" customWidth="1"/>
    <col min="10249" max="10249" width="8.140625" style="92" customWidth="1"/>
    <col min="10250" max="10250" width="9.42578125" style="92" customWidth="1"/>
    <col min="10251" max="10251" width="7.140625" style="92" customWidth="1"/>
    <col min="10252" max="10253" width="8.5703125" style="92" customWidth="1"/>
    <col min="10254" max="10254" width="4.5703125" style="92" customWidth="1"/>
    <col min="10255" max="10255" width="7.42578125" style="92" customWidth="1"/>
    <col min="10256" max="10257" width="4.5703125" style="92" customWidth="1"/>
    <col min="10258" max="10258" width="7" style="92" customWidth="1"/>
    <col min="10259" max="10259" width="8.140625" style="92" customWidth="1"/>
    <col min="10260" max="10260" width="8" style="92" customWidth="1"/>
    <col min="10261" max="10261" width="7.140625" style="92" customWidth="1"/>
    <col min="10262" max="10262" width="6.5703125" style="92" customWidth="1"/>
    <col min="10263" max="10263" width="4.5703125" style="92" customWidth="1"/>
    <col min="10264" max="10264" width="7.85546875" style="92" customWidth="1"/>
    <col min="10265" max="10265" width="8.140625" style="92" customWidth="1"/>
    <col min="10266" max="10269" width="4.5703125" style="92" customWidth="1"/>
    <col min="10270" max="10270" width="11.5703125" style="92"/>
    <col min="10271" max="10271" width="8.42578125" style="92" customWidth="1"/>
    <col min="10272" max="10272" width="5.42578125" style="92" customWidth="1"/>
    <col min="10273" max="10274" width="5.140625" style="92" customWidth="1"/>
    <col min="10275" max="10275" width="6.42578125" style="92" customWidth="1"/>
    <col min="10276" max="10276" width="11.5703125" style="92"/>
    <col min="10277" max="10277" width="8.42578125" style="92" customWidth="1"/>
    <col min="10278" max="10278" width="3.140625" style="92" customWidth="1"/>
    <col min="10279" max="10279" width="5.140625" style="92" customWidth="1"/>
    <col min="10280" max="10280" width="7.42578125" style="92" customWidth="1"/>
    <col min="10281" max="10281" width="4.5703125" style="92" customWidth="1"/>
    <col min="10282" max="10496" width="11.5703125" style="92"/>
    <col min="10497" max="10497" width="1.85546875" style="92" customWidth="1"/>
    <col min="10498" max="10498" width="8.5703125" style="92" customWidth="1"/>
    <col min="10499" max="10499" width="8.140625" style="92" customWidth="1"/>
    <col min="10500" max="10501" width="4.5703125" style="92" customWidth="1"/>
    <col min="10502" max="10502" width="7.140625" style="92" customWidth="1"/>
    <col min="10503" max="10503" width="7.85546875" style="92" customWidth="1"/>
    <col min="10504" max="10504" width="4.5703125" style="92" customWidth="1"/>
    <col min="10505" max="10505" width="8.140625" style="92" customWidth="1"/>
    <col min="10506" max="10506" width="9.42578125" style="92" customWidth="1"/>
    <col min="10507" max="10507" width="7.140625" style="92" customWidth="1"/>
    <col min="10508" max="10509" width="8.5703125" style="92" customWidth="1"/>
    <col min="10510" max="10510" width="4.5703125" style="92" customWidth="1"/>
    <col min="10511" max="10511" width="7.42578125" style="92" customWidth="1"/>
    <col min="10512" max="10513" width="4.5703125" style="92" customWidth="1"/>
    <col min="10514" max="10514" width="7" style="92" customWidth="1"/>
    <col min="10515" max="10515" width="8.140625" style="92" customWidth="1"/>
    <col min="10516" max="10516" width="8" style="92" customWidth="1"/>
    <col min="10517" max="10517" width="7.140625" style="92" customWidth="1"/>
    <col min="10518" max="10518" width="6.5703125" style="92" customWidth="1"/>
    <col min="10519" max="10519" width="4.5703125" style="92" customWidth="1"/>
    <col min="10520" max="10520" width="7.85546875" style="92" customWidth="1"/>
    <col min="10521" max="10521" width="8.140625" style="92" customWidth="1"/>
    <col min="10522" max="10525" width="4.5703125" style="92" customWidth="1"/>
    <col min="10526" max="10526" width="11.5703125" style="92"/>
    <col min="10527" max="10527" width="8.42578125" style="92" customWidth="1"/>
    <col min="10528" max="10528" width="5.42578125" style="92" customWidth="1"/>
    <col min="10529" max="10530" width="5.140625" style="92" customWidth="1"/>
    <col min="10531" max="10531" width="6.42578125" style="92" customWidth="1"/>
    <col min="10532" max="10532" width="11.5703125" style="92"/>
    <col min="10533" max="10533" width="8.42578125" style="92" customWidth="1"/>
    <col min="10534" max="10534" width="3.140625" style="92" customWidth="1"/>
    <col min="10535" max="10535" width="5.140625" style="92" customWidth="1"/>
    <col min="10536" max="10536" width="7.42578125" style="92" customWidth="1"/>
    <col min="10537" max="10537" width="4.5703125" style="92" customWidth="1"/>
    <col min="10538" max="10752" width="11.5703125" style="92"/>
    <col min="10753" max="10753" width="1.85546875" style="92" customWidth="1"/>
    <col min="10754" max="10754" width="8.5703125" style="92" customWidth="1"/>
    <col min="10755" max="10755" width="8.140625" style="92" customWidth="1"/>
    <col min="10756" max="10757" width="4.5703125" style="92" customWidth="1"/>
    <col min="10758" max="10758" width="7.140625" style="92" customWidth="1"/>
    <col min="10759" max="10759" width="7.85546875" style="92" customWidth="1"/>
    <col min="10760" max="10760" width="4.5703125" style="92" customWidth="1"/>
    <col min="10761" max="10761" width="8.140625" style="92" customWidth="1"/>
    <col min="10762" max="10762" width="9.42578125" style="92" customWidth="1"/>
    <col min="10763" max="10763" width="7.140625" style="92" customWidth="1"/>
    <col min="10764" max="10765" width="8.5703125" style="92" customWidth="1"/>
    <col min="10766" max="10766" width="4.5703125" style="92" customWidth="1"/>
    <col min="10767" max="10767" width="7.42578125" style="92" customWidth="1"/>
    <col min="10768" max="10769" width="4.5703125" style="92" customWidth="1"/>
    <col min="10770" max="10770" width="7" style="92" customWidth="1"/>
    <col min="10771" max="10771" width="8.140625" style="92" customWidth="1"/>
    <col min="10772" max="10772" width="8" style="92" customWidth="1"/>
    <col min="10773" max="10773" width="7.140625" style="92" customWidth="1"/>
    <col min="10774" max="10774" width="6.5703125" style="92" customWidth="1"/>
    <col min="10775" max="10775" width="4.5703125" style="92" customWidth="1"/>
    <col min="10776" max="10776" width="7.85546875" style="92" customWidth="1"/>
    <col min="10777" max="10777" width="8.140625" style="92" customWidth="1"/>
    <col min="10778" max="10781" width="4.5703125" style="92" customWidth="1"/>
    <col min="10782" max="10782" width="11.5703125" style="92"/>
    <col min="10783" max="10783" width="8.42578125" style="92" customWidth="1"/>
    <col min="10784" max="10784" width="5.42578125" style="92" customWidth="1"/>
    <col min="10785" max="10786" width="5.140625" style="92" customWidth="1"/>
    <col min="10787" max="10787" width="6.42578125" style="92" customWidth="1"/>
    <col min="10788" max="10788" width="11.5703125" style="92"/>
    <col min="10789" max="10789" width="8.42578125" style="92" customWidth="1"/>
    <col min="10790" max="10790" width="3.140625" style="92" customWidth="1"/>
    <col min="10791" max="10791" width="5.140625" style="92" customWidth="1"/>
    <col min="10792" max="10792" width="7.42578125" style="92" customWidth="1"/>
    <col min="10793" max="10793" width="4.5703125" style="92" customWidth="1"/>
    <col min="10794" max="11008" width="11.5703125" style="92"/>
    <col min="11009" max="11009" width="1.85546875" style="92" customWidth="1"/>
    <col min="11010" max="11010" width="8.5703125" style="92" customWidth="1"/>
    <col min="11011" max="11011" width="8.140625" style="92" customWidth="1"/>
    <col min="11012" max="11013" width="4.5703125" style="92" customWidth="1"/>
    <col min="11014" max="11014" width="7.140625" style="92" customWidth="1"/>
    <col min="11015" max="11015" width="7.85546875" style="92" customWidth="1"/>
    <col min="11016" max="11016" width="4.5703125" style="92" customWidth="1"/>
    <col min="11017" max="11017" width="8.140625" style="92" customWidth="1"/>
    <col min="11018" max="11018" width="9.42578125" style="92" customWidth="1"/>
    <col min="11019" max="11019" width="7.140625" style="92" customWidth="1"/>
    <col min="11020" max="11021" width="8.5703125" style="92" customWidth="1"/>
    <col min="11022" max="11022" width="4.5703125" style="92" customWidth="1"/>
    <col min="11023" max="11023" width="7.42578125" style="92" customWidth="1"/>
    <col min="11024" max="11025" width="4.5703125" style="92" customWidth="1"/>
    <col min="11026" max="11026" width="7" style="92" customWidth="1"/>
    <col min="11027" max="11027" width="8.140625" style="92" customWidth="1"/>
    <col min="11028" max="11028" width="8" style="92" customWidth="1"/>
    <col min="11029" max="11029" width="7.140625" style="92" customWidth="1"/>
    <col min="11030" max="11030" width="6.5703125" style="92" customWidth="1"/>
    <col min="11031" max="11031" width="4.5703125" style="92" customWidth="1"/>
    <col min="11032" max="11032" width="7.85546875" style="92" customWidth="1"/>
    <col min="11033" max="11033" width="8.140625" style="92" customWidth="1"/>
    <col min="11034" max="11037" width="4.5703125" style="92" customWidth="1"/>
    <col min="11038" max="11038" width="11.5703125" style="92"/>
    <col min="11039" max="11039" width="8.42578125" style="92" customWidth="1"/>
    <col min="11040" max="11040" width="5.42578125" style="92" customWidth="1"/>
    <col min="11041" max="11042" width="5.140625" style="92" customWidth="1"/>
    <col min="11043" max="11043" width="6.42578125" style="92" customWidth="1"/>
    <col min="11044" max="11044" width="11.5703125" style="92"/>
    <col min="11045" max="11045" width="8.42578125" style="92" customWidth="1"/>
    <col min="11046" max="11046" width="3.140625" style="92" customWidth="1"/>
    <col min="11047" max="11047" width="5.140625" style="92" customWidth="1"/>
    <col min="11048" max="11048" width="7.42578125" style="92" customWidth="1"/>
    <col min="11049" max="11049" width="4.5703125" style="92" customWidth="1"/>
    <col min="11050" max="11264" width="11.5703125" style="92"/>
    <col min="11265" max="11265" width="1.85546875" style="92" customWidth="1"/>
    <col min="11266" max="11266" width="8.5703125" style="92" customWidth="1"/>
    <col min="11267" max="11267" width="8.140625" style="92" customWidth="1"/>
    <col min="11268" max="11269" width="4.5703125" style="92" customWidth="1"/>
    <col min="11270" max="11270" width="7.140625" style="92" customWidth="1"/>
    <col min="11271" max="11271" width="7.85546875" style="92" customWidth="1"/>
    <col min="11272" max="11272" width="4.5703125" style="92" customWidth="1"/>
    <col min="11273" max="11273" width="8.140625" style="92" customWidth="1"/>
    <col min="11274" max="11274" width="9.42578125" style="92" customWidth="1"/>
    <col min="11275" max="11275" width="7.140625" style="92" customWidth="1"/>
    <col min="11276" max="11277" width="8.5703125" style="92" customWidth="1"/>
    <col min="11278" max="11278" width="4.5703125" style="92" customWidth="1"/>
    <col min="11279" max="11279" width="7.42578125" style="92" customWidth="1"/>
    <col min="11280" max="11281" width="4.5703125" style="92" customWidth="1"/>
    <col min="11282" max="11282" width="7" style="92" customWidth="1"/>
    <col min="11283" max="11283" width="8.140625" style="92" customWidth="1"/>
    <col min="11284" max="11284" width="8" style="92" customWidth="1"/>
    <col min="11285" max="11285" width="7.140625" style="92" customWidth="1"/>
    <col min="11286" max="11286" width="6.5703125" style="92" customWidth="1"/>
    <col min="11287" max="11287" width="4.5703125" style="92" customWidth="1"/>
    <col min="11288" max="11288" width="7.85546875" style="92" customWidth="1"/>
    <col min="11289" max="11289" width="8.140625" style="92" customWidth="1"/>
    <col min="11290" max="11293" width="4.5703125" style="92" customWidth="1"/>
    <col min="11294" max="11294" width="11.5703125" style="92"/>
    <col min="11295" max="11295" width="8.42578125" style="92" customWidth="1"/>
    <col min="11296" max="11296" width="5.42578125" style="92" customWidth="1"/>
    <col min="11297" max="11298" width="5.140625" style="92" customWidth="1"/>
    <col min="11299" max="11299" width="6.42578125" style="92" customWidth="1"/>
    <col min="11300" max="11300" width="11.5703125" style="92"/>
    <col min="11301" max="11301" width="8.42578125" style="92" customWidth="1"/>
    <col min="11302" max="11302" width="3.140625" style="92" customWidth="1"/>
    <col min="11303" max="11303" width="5.140625" style="92" customWidth="1"/>
    <col min="11304" max="11304" width="7.42578125" style="92" customWidth="1"/>
    <col min="11305" max="11305" width="4.5703125" style="92" customWidth="1"/>
    <col min="11306" max="11520" width="11.5703125" style="92"/>
    <col min="11521" max="11521" width="1.85546875" style="92" customWidth="1"/>
    <col min="11522" max="11522" width="8.5703125" style="92" customWidth="1"/>
    <col min="11523" max="11523" width="8.140625" style="92" customWidth="1"/>
    <col min="11524" max="11525" width="4.5703125" style="92" customWidth="1"/>
    <col min="11526" max="11526" width="7.140625" style="92" customWidth="1"/>
    <col min="11527" max="11527" width="7.85546875" style="92" customWidth="1"/>
    <col min="11528" max="11528" width="4.5703125" style="92" customWidth="1"/>
    <col min="11529" max="11529" width="8.140625" style="92" customWidth="1"/>
    <col min="11530" max="11530" width="9.42578125" style="92" customWidth="1"/>
    <col min="11531" max="11531" width="7.140625" style="92" customWidth="1"/>
    <col min="11532" max="11533" width="8.5703125" style="92" customWidth="1"/>
    <col min="11534" max="11534" width="4.5703125" style="92" customWidth="1"/>
    <col min="11535" max="11535" width="7.42578125" style="92" customWidth="1"/>
    <col min="11536" max="11537" width="4.5703125" style="92" customWidth="1"/>
    <col min="11538" max="11538" width="7" style="92" customWidth="1"/>
    <col min="11539" max="11539" width="8.140625" style="92" customWidth="1"/>
    <col min="11540" max="11540" width="8" style="92" customWidth="1"/>
    <col min="11541" max="11541" width="7.140625" style="92" customWidth="1"/>
    <col min="11542" max="11542" width="6.5703125" style="92" customWidth="1"/>
    <col min="11543" max="11543" width="4.5703125" style="92" customWidth="1"/>
    <col min="11544" max="11544" width="7.85546875" style="92" customWidth="1"/>
    <col min="11545" max="11545" width="8.140625" style="92" customWidth="1"/>
    <col min="11546" max="11549" width="4.5703125" style="92" customWidth="1"/>
    <col min="11550" max="11550" width="11.5703125" style="92"/>
    <col min="11551" max="11551" width="8.42578125" style="92" customWidth="1"/>
    <col min="11552" max="11552" width="5.42578125" style="92" customWidth="1"/>
    <col min="11553" max="11554" width="5.140625" style="92" customWidth="1"/>
    <col min="11555" max="11555" width="6.42578125" style="92" customWidth="1"/>
    <col min="11556" max="11556" width="11.5703125" style="92"/>
    <col min="11557" max="11557" width="8.42578125" style="92" customWidth="1"/>
    <col min="11558" max="11558" width="3.140625" style="92" customWidth="1"/>
    <col min="11559" max="11559" width="5.140625" style="92" customWidth="1"/>
    <col min="11560" max="11560" width="7.42578125" style="92" customWidth="1"/>
    <col min="11561" max="11561" width="4.5703125" style="92" customWidth="1"/>
    <col min="11562" max="11776" width="11.5703125" style="92"/>
    <col min="11777" max="11777" width="1.85546875" style="92" customWidth="1"/>
    <col min="11778" max="11778" width="8.5703125" style="92" customWidth="1"/>
    <col min="11779" max="11779" width="8.140625" style="92" customWidth="1"/>
    <col min="11780" max="11781" width="4.5703125" style="92" customWidth="1"/>
    <col min="11782" max="11782" width="7.140625" style="92" customWidth="1"/>
    <col min="11783" max="11783" width="7.85546875" style="92" customWidth="1"/>
    <col min="11784" max="11784" width="4.5703125" style="92" customWidth="1"/>
    <col min="11785" max="11785" width="8.140625" style="92" customWidth="1"/>
    <col min="11786" max="11786" width="9.42578125" style="92" customWidth="1"/>
    <col min="11787" max="11787" width="7.140625" style="92" customWidth="1"/>
    <col min="11788" max="11789" width="8.5703125" style="92" customWidth="1"/>
    <col min="11790" max="11790" width="4.5703125" style="92" customWidth="1"/>
    <col min="11791" max="11791" width="7.42578125" style="92" customWidth="1"/>
    <col min="11792" max="11793" width="4.5703125" style="92" customWidth="1"/>
    <col min="11794" max="11794" width="7" style="92" customWidth="1"/>
    <col min="11795" max="11795" width="8.140625" style="92" customWidth="1"/>
    <col min="11796" max="11796" width="8" style="92" customWidth="1"/>
    <col min="11797" max="11797" width="7.140625" style="92" customWidth="1"/>
    <col min="11798" max="11798" width="6.5703125" style="92" customWidth="1"/>
    <col min="11799" max="11799" width="4.5703125" style="92" customWidth="1"/>
    <col min="11800" max="11800" width="7.85546875" style="92" customWidth="1"/>
    <col min="11801" max="11801" width="8.140625" style="92" customWidth="1"/>
    <col min="11802" max="11805" width="4.5703125" style="92" customWidth="1"/>
    <col min="11806" max="11806" width="11.5703125" style="92"/>
    <col min="11807" max="11807" width="8.42578125" style="92" customWidth="1"/>
    <col min="11808" max="11808" width="5.42578125" style="92" customWidth="1"/>
    <col min="11809" max="11810" width="5.140625" style="92" customWidth="1"/>
    <col min="11811" max="11811" width="6.42578125" style="92" customWidth="1"/>
    <col min="11812" max="11812" width="11.5703125" style="92"/>
    <col min="11813" max="11813" width="8.42578125" style="92" customWidth="1"/>
    <col min="11814" max="11814" width="3.140625" style="92" customWidth="1"/>
    <col min="11815" max="11815" width="5.140625" style="92" customWidth="1"/>
    <col min="11816" max="11816" width="7.42578125" style="92" customWidth="1"/>
    <col min="11817" max="11817" width="4.5703125" style="92" customWidth="1"/>
    <col min="11818" max="12032" width="11.5703125" style="92"/>
    <col min="12033" max="12033" width="1.85546875" style="92" customWidth="1"/>
    <col min="12034" max="12034" width="8.5703125" style="92" customWidth="1"/>
    <col min="12035" max="12035" width="8.140625" style="92" customWidth="1"/>
    <col min="12036" max="12037" width="4.5703125" style="92" customWidth="1"/>
    <col min="12038" max="12038" width="7.140625" style="92" customWidth="1"/>
    <col min="12039" max="12039" width="7.85546875" style="92" customWidth="1"/>
    <col min="12040" max="12040" width="4.5703125" style="92" customWidth="1"/>
    <col min="12041" max="12041" width="8.140625" style="92" customWidth="1"/>
    <col min="12042" max="12042" width="9.42578125" style="92" customWidth="1"/>
    <col min="12043" max="12043" width="7.140625" style="92" customWidth="1"/>
    <col min="12044" max="12045" width="8.5703125" style="92" customWidth="1"/>
    <col min="12046" max="12046" width="4.5703125" style="92" customWidth="1"/>
    <col min="12047" max="12047" width="7.42578125" style="92" customWidth="1"/>
    <col min="12048" max="12049" width="4.5703125" style="92" customWidth="1"/>
    <col min="12050" max="12050" width="7" style="92" customWidth="1"/>
    <col min="12051" max="12051" width="8.140625" style="92" customWidth="1"/>
    <col min="12052" max="12052" width="8" style="92" customWidth="1"/>
    <col min="12053" max="12053" width="7.140625" style="92" customWidth="1"/>
    <col min="12054" max="12054" width="6.5703125" style="92" customWidth="1"/>
    <col min="12055" max="12055" width="4.5703125" style="92" customWidth="1"/>
    <col min="12056" max="12056" width="7.85546875" style="92" customWidth="1"/>
    <col min="12057" max="12057" width="8.140625" style="92" customWidth="1"/>
    <col min="12058" max="12061" width="4.5703125" style="92" customWidth="1"/>
    <col min="12062" max="12062" width="11.5703125" style="92"/>
    <col min="12063" max="12063" width="8.42578125" style="92" customWidth="1"/>
    <col min="12064" max="12064" width="5.42578125" style="92" customWidth="1"/>
    <col min="12065" max="12066" width="5.140625" style="92" customWidth="1"/>
    <col min="12067" max="12067" width="6.42578125" style="92" customWidth="1"/>
    <col min="12068" max="12068" width="11.5703125" style="92"/>
    <col min="12069" max="12069" width="8.42578125" style="92" customWidth="1"/>
    <col min="12070" max="12070" width="3.140625" style="92" customWidth="1"/>
    <col min="12071" max="12071" width="5.140625" style="92" customWidth="1"/>
    <col min="12072" max="12072" width="7.42578125" style="92" customWidth="1"/>
    <col min="12073" max="12073" width="4.5703125" style="92" customWidth="1"/>
    <col min="12074" max="12288" width="11.5703125" style="92"/>
    <col min="12289" max="12289" width="1.85546875" style="92" customWidth="1"/>
    <col min="12290" max="12290" width="8.5703125" style="92" customWidth="1"/>
    <col min="12291" max="12291" width="8.140625" style="92" customWidth="1"/>
    <col min="12292" max="12293" width="4.5703125" style="92" customWidth="1"/>
    <col min="12294" max="12294" width="7.140625" style="92" customWidth="1"/>
    <col min="12295" max="12295" width="7.85546875" style="92" customWidth="1"/>
    <col min="12296" max="12296" width="4.5703125" style="92" customWidth="1"/>
    <col min="12297" max="12297" width="8.140625" style="92" customWidth="1"/>
    <col min="12298" max="12298" width="9.42578125" style="92" customWidth="1"/>
    <col min="12299" max="12299" width="7.140625" style="92" customWidth="1"/>
    <col min="12300" max="12301" width="8.5703125" style="92" customWidth="1"/>
    <col min="12302" max="12302" width="4.5703125" style="92" customWidth="1"/>
    <col min="12303" max="12303" width="7.42578125" style="92" customWidth="1"/>
    <col min="12304" max="12305" width="4.5703125" style="92" customWidth="1"/>
    <col min="12306" max="12306" width="7" style="92" customWidth="1"/>
    <col min="12307" max="12307" width="8.140625" style="92" customWidth="1"/>
    <col min="12308" max="12308" width="8" style="92" customWidth="1"/>
    <col min="12309" max="12309" width="7.140625" style="92" customWidth="1"/>
    <col min="12310" max="12310" width="6.5703125" style="92" customWidth="1"/>
    <col min="12311" max="12311" width="4.5703125" style="92" customWidth="1"/>
    <col min="12312" max="12312" width="7.85546875" style="92" customWidth="1"/>
    <col min="12313" max="12313" width="8.140625" style="92" customWidth="1"/>
    <col min="12314" max="12317" width="4.5703125" style="92" customWidth="1"/>
    <col min="12318" max="12318" width="11.5703125" style="92"/>
    <col min="12319" max="12319" width="8.42578125" style="92" customWidth="1"/>
    <col min="12320" max="12320" width="5.42578125" style="92" customWidth="1"/>
    <col min="12321" max="12322" width="5.140625" style="92" customWidth="1"/>
    <col min="12323" max="12323" width="6.42578125" style="92" customWidth="1"/>
    <col min="12324" max="12324" width="11.5703125" style="92"/>
    <col min="12325" max="12325" width="8.42578125" style="92" customWidth="1"/>
    <col min="12326" max="12326" width="3.140625" style="92" customWidth="1"/>
    <col min="12327" max="12327" width="5.140625" style="92" customWidth="1"/>
    <col min="12328" max="12328" width="7.42578125" style="92" customWidth="1"/>
    <col min="12329" max="12329" width="4.5703125" style="92" customWidth="1"/>
    <col min="12330" max="12544" width="11.5703125" style="92"/>
    <col min="12545" max="12545" width="1.85546875" style="92" customWidth="1"/>
    <col min="12546" max="12546" width="8.5703125" style="92" customWidth="1"/>
    <col min="12547" max="12547" width="8.140625" style="92" customWidth="1"/>
    <col min="12548" max="12549" width="4.5703125" style="92" customWidth="1"/>
    <col min="12550" max="12550" width="7.140625" style="92" customWidth="1"/>
    <col min="12551" max="12551" width="7.85546875" style="92" customWidth="1"/>
    <col min="12552" max="12552" width="4.5703125" style="92" customWidth="1"/>
    <col min="12553" max="12553" width="8.140625" style="92" customWidth="1"/>
    <col min="12554" max="12554" width="9.42578125" style="92" customWidth="1"/>
    <col min="12555" max="12555" width="7.140625" style="92" customWidth="1"/>
    <col min="12556" max="12557" width="8.5703125" style="92" customWidth="1"/>
    <col min="12558" max="12558" width="4.5703125" style="92" customWidth="1"/>
    <col min="12559" max="12559" width="7.42578125" style="92" customWidth="1"/>
    <col min="12560" max="12561" width="4.5703125" style="92" customWidth="1"/>
    <col min="12562" max="12562" width="7" style="92" customWidth="1"/>
    <col min="12563" max="12563" width="8.140625" style="92" customWidth="1"/>
    <col min="12564" max="12564" width="8" style="92" customWidth="1"/>
    <col min="12565" max="12565" width="7.140625" style="92" customWidth="1"/>
    <col min="12566" max="12566" width="6.5703125" style="92" customWidth="1"/>
    <col min="12567" max="12567" width="4.5703125" style="92" customWidth="1"/>
    <col min="12568" max="12568" width="7.85546875" style="92" customWidth="1"/>
    <col min="12569" max="12569" width="8.140625" style="92" customWidth="1"/>
    <col min="12570" max="12573" width="4.5703125" style="92" customWidth="1"/>
    <col min="12574" max="12574" width="11.5703125" style="92"/>
    <col min="12575" max="12575" width="8.42578125" style="92" customWidth="1"/>
    <col min="12576" max="12576" width="5.42578125" style="92" customWidth="1"/>
    <col min="12577" max="12578" width="5.140625" style="92" customWidth="1"/>
    <col min="12579" max="12579" width="6.42578125" style="92" customWidth="1"/>
    <col min="12580" max="12580" width="11.5703125" style="92"/>
    <col min="12581" max="12581" width="8.42578125" style="92" customWidth="1"/>
    <col min="12582" max="12582" width="3.140625" style="92" customWidth="1"/>
    <col min="12583" max="12583" width="5.140625" style="92" customWidth="1"/>
    <col min="12584" max="12584" width="7.42578125" style="92" customWidth="1"/>
    <col min="12585" max="12585" width="4.5703125" style="92" customWidth="1"/>
    <col min="12586" max="12800" width="11.5703125" style="92"/>
    <col min="12801" max="12801" width="1.85546875" style="92" customWidth="1"/>
    <col min="12802" max="12802" width="8.5703125" style="92" customWidth="1"/>
    <col min="12803" max="12803" width="8.140625" style="92" customWidth="1"/>
    <col min="12804" max="12805" width="4.5703125" style="92" customWidth="1"/>
    <col min="12806" max="12806" width="7.140625" style="92" customWidth="1"/>
    <col min="12807" max="12807" width="7.85546875" style="92" customWidth="1"/>
    <col min="12808" max="12808" width="4.5703125" style="92" customWidth="1"/>
    <col min="12809" max="12809" width="8.140625" style="92" customWidth="1"/>
    <col min="12810" max="12810" width="9.42578125" style="92" customWidth="1"/>
    <col min="12811" max="12811" width="7.140625" style="92" customWidth="1"/>
    <col min="12812" max="12813" width="8.5703125" style="92" customWidth="1"/>
    <col min="12814" max="12814" width="4.5703125" style="92" customWidth="1"/>
    <col min="12815" max="12815" width="7.42578125" style="92" customWidth="1"/>
    <col min="12816" max="12817" width="4.5703125" style="92" customWidth="1"/>
    <col min="12818" max="12818" width="7" style="92" customWidth="1"/>
    <col min="12819" max="12819" width="8.140625" style="92" customWidth="1"/>
    <col min="12820" max="12820" width="8" style="92" customWidth="1"/>
    <col min="12821" max="12821" width="7.140625" style="92" customWidth="1"/>
    <col min="12822" max="12822" width="6.5703125" style="92" customWidth="1"/>
    <col min="12823" max="12823" width="4.5703125" style="92" customWidth="1"/>
    <col min="12824" max="12824" width="7.85546875" style="92" customWidth="1"/>
    <col min="12825" max="12825" width="8.140625" style="92" customWidth="1"/>
    <col min="12826" max="12829" width="4.5703125" style="92" customWidth="1"/>
    <col min="12830" max="12830" width="11.5703125" style="92"/>
    <col min="12831" max="12831" width="8.42578125" style="92" customWidth="1"/>
    <col min="12832" max="12832" width="5.42578125" style="92" customWidth="1"/>
    <col min="12833" max="12834" width="5.140625" style="92" customWidth="1"/>
    <col min="12835" max="12835" width="6.42578125" style="92" customWidth="1"/>
    <col min="12836" max="12836" width="11.5703125" style="92"/>
    <col min="12837" max="12837" width="8.42578125" style="92" customWidth="1"/>
    <col min="12838" max="12838" width="3.140625" style="92" customWidth="1"/>
    <col min="12839" max="12839" width="5.140625" style="92" customWidth="1"/>
    <col min="12840" max="12840" width="7.42578125" style="92" customWidth="1"/>
    <col min="12841" max="12841" width="4.5703125" style="92" customWidth="1"/>
    <col min="12842" max="13056" width="11.5703125" style="92"/>
    <col min="13057" max="13057" width="1.85546875" style="92" customWidth="1"/>
    <col min="13058" max="13058" width="8.5703125" style="92" customWidth="1"/>
    <col min="13059" max="13059" width="8.140625" style="92" customWidth="1"/>
    <col min="13060" max="13061" width="4.5703125" style="92" customWidth="1"/>
    <col min="13062" max="13062" width="7.140625" style="92" customWidth="1"/>
    <col min="13063" max="13063" width="7.85546875" style="92" customWidth="1"/>
    <col min="13064" max="13064" width="4.5703125" style="92" customWidth="1"/>
    <col min="13065" max="13065" width="8.140625" style="92" customWidth="1"/>
    <col min="13066" max="13066" width="9.42578125" style="92" customWidth="1"/>
    <col min="13067" max="13067" width="7.140625" style="92" customWidth="1"/>
    <col min="13068" max="13069" width="8.5703125" style="92" customWidth="1"/>
    <col min="13070" max="13070" width="4.5703125" style="92" customWidth="1"/>
    <col min="13071" max="13071" width="7.42578125" style="92" customWidth="1"/>
    <col min="13072" max="13073" width="4.5703125" style="92" customWidth="1"/>
    <col min="13074" max="13074" width="7" style="92" customWidth="1"/>
    <col min="13075" max="13075" width="8.140625" style="92" customWidth="1"/>
    <col min="13076" max="13076" width="8" style="92" customWidth="1"/>
    <col min="13077" max="13077" width="7.140625" style="92" customWidth="1"/>
    <col min="13078" max="13078" width="6.5703125" style="92" customWidth="1"/>
    <col min="13079" max="13079" width="4.5703125" style="92" customWidth="1"/>
    <col min="13080" max="13080" width="7.85546875" style="92" customWidth="1"/>
    <col min="13081" max="13081" width="8.140625" style="92" customWidth="1"/>
    <col min="13082" max="13085" width="4.5703125" style="92" customWidth="1"/>
    <col min="13086" max="13086" width="11.5703125" style="92"/>
    <col min="13087" max="13087" width="8.42578125" style="92" customWidth="1"/>
    <col min="13088" max="13088" width="5.42578125" style="92" customWidth="1"/>
    <col min="13089" max="13090" width="5.140625" style="92" customWidth="1"/>
    <col min="13091" max="13091" width="6.42578125" style="92" customWidth="1"/>
    <col min="13092" max="13092" width="11.5703125" style="92"/>
    <col min="13093" max="13093" width="8.42578125" style="92" customWidth="1"/>
    <col min="13094" max="13094" width="3.140625" style="92" customWidth="1"/>
    <col min="13095" max="13095" width="5.140625" style="92" customWidth="1"/>
    <col min="13096" max="13096" width="7.42578125" style="92" customWidth="1"/>
    <col min="13097" max="13097" width="4.5703125" style="92" customWidth="1"/>
    <col min="13098" max="13312" width="11.5703125" style="92"/>
    <col min="13313" max="13313" width="1.85546875" style="92" customWidth="1"/>
    <col min="13314" max="13314" width="8.5703125" style="92" customWidth="1"/>
    <col min="13315" max="13315" width="8.140625" style="92" customWidth="1"/>
    <col min="13316" max="13317" width="4.5703125" style="92" customWidth="1"/>
    <col min="13318" max="13318" width="7.140625" style="92" customWidth="1"/>
    <col min="13319" max="13319" width="7.85546875" style="92" customWidth="1"/>
    <col min="13320" max="13320" width="4.5703125" style="92" customWidth="1"/>
    <col min="13321" max="13321" width="8.140625" style="92" customWidth="1"/>
    <col min="13322" max="13322" width="9.42578125" style="92" customWidth="1"/>
    <col min="13323" max="13323" width="7.140625" style="92" customWidth="1"/>
    <col min="13324" max="13325" width="8.5703125" style="92" customWidth="1"/>
    <col min="13326" max="13326" width="4.5703125" style="92" customWidth="1"/>
    <col min="13327" max="13327" width="7.42578125" style="92" customWidth="1"/>
    <col min="13328" max="13329" width="4.5703125" style="92" customWidth="1"/>
    <col min="13330" max="13330" width="7" style="92" customWidth="1"/>
    <col min="13331" max="13331" width="8.140625" style="92" customWidth="1"/>
    <col min="13332" max="13332" width="8" style="92" customWidth="1"/>
    <col min="13333" max="13333" width="7.140625" style="92" customWidth="1"/>
    <col min="13334" max="13334" width="6.5703125" style="92" customWidth="1"/>
    <col min="13335" max="13335" width="4.5703125" style="92" customWidth="1"/>
    <col min="13336" max="13336" width="7.85546875" style="92" customWidth="1"/>
    <col min="13337" max="13337" width="8.140625" style="92" customWidth="1"/>
    <col min="13338" max="13341" width="4.5703125" style="92" customWidth="1"/>
    <col min="13342" max="13342" width="11.5703125" style="92"/>
    <col min="13343" max="13343" width="8.42578125" style="92" customWidth="1"/>
    <col min="13344" max="13344" width="5.42578125" style="92" customWidth="1"/>
    <col min="13345" max="13346" width="5.140625" style="92" customWidth="1"/>
    <col min="13347" max="13347" width="6.42578125" style="92" customWidth="1"/>
    <col min="13348" max="13348" width="11.5703125" style="92"/>
    <col min="13349" max="13349" width="8.42578125" style="92" customWidth="1"/>
    <col min="13350" max="13350" width="3.140625" style="92" customWidth="1"/>
    <col min="13351" max="13351" width="5.140625" style="92" customWidth="1"/>
    <col min="13352" max="13352" width="7.42578125" style="92" customWidth="1"/>
    <col min="13353" max="13353" width="4.5703125" style="92" customWidth="1"/>
    <col min="13354" max="13568" width="11.5703125" style="92"/>
    <col min="13569" max="13569" width="1.85546875" style="92" customWidth="1"/>
    <col min="13570" max="13570" width="8.5703125" style="92" customWidth="1"/>
    <col min="13571" max="13571" width="8.140625" style="92" customWidth="1"/>
    <col min="13572" max="13573" width="4.5703125" style="92" customWidth="1"/>
    <col min="13574" max="13574" width="7.140625" style="92" customWidth="1"/>
    <col min="13575" max="13575" width="7.85546875" style="92" customWidth="1"/>
    <col min="13576" max="13576" width="4.5703125" style="92" customWidth="1"/>
    <col min="13577" max="13577" width="8.140625" style="92" customWidth="1"/>
    <col min="13578" max="13578" width="9.42578125" style="92" customWidth="1"/>
    <col min="13579" max="13579" width="7.140625" style="92" customWidth="1"/>
    <col min="13580" max="13581" width="8.5703125" style="92" customWidth="1"/>
    <col min="13582" max="13582" width="4.5703125" style="92" customWidth="1"/>
    <col min="13583" max="13583" width="7.42578125" style="92" customWidth="1"/>
    <col min="13584" max="13585" width="4.5703125" style="92" customWidth="1"/>
    <col min="13586" max="13586" width="7" style="92" customWidth="1"/>
    <col min="13587" max="13587" width="8.140625" style="92" customWidth="1"/>
    <col min="13588" max="13588" width="8" style="92" customWidth="1"/>
    <col min="13589" max="13589" width="7.140625" style="92" customWidth="1"/>
    <col min="13590" max="13590" width="6.5703125" style="92" customWidth="1"/>
    <col min="13591" max="13591" width="4.5703125" style="92" customWidth="1"/>
    <col min="13592" max="13592" width="7.85546875" style="92" customWidth="1"/>
    <col min="13593" max="13593" width="8.140625" style="92" customWidth="1"/>
    <col min="13594" max="13597" width="4.5703125" style="92" customWidth="1"/>
    <col min="13598" max="13598" width="11.5703125" style="92"/>
    <col min="13599" max="13599" width="8.42578125" style="92" customWidth="1"/>
    <col min="13600" max="13600" width="5.42578125" style="92" customWidth="1"/>
    <col min="13601" max="13602" width="5.140625" style="92" customWidth="1"/>
    <col min="13603" max="13603" width="6.42578125" style="92" customWidth="1"/>
    <col min="13604" max="13604" width="11.5703125" style="92"/>
    <col min="13605" max="13605" width="8.42578125" style="92" customWidth="1"/>
    <col min="13606" max="13606" width="3.140625" style="92" customWidth="1"/>
    <col min="13607" max="13607" width="5.140625" style="92" customWidth="1"/>
    <col min="13608" max="13608" width="7.42578125" style="92" customWidth="1"/>
    <col min="13609" max="13609" width="4.5703125" style="92" customWidth="1"/>
    <col min="13610" max="13824" width="11.5703125" style="92"/>
    <col min="13825" max="13825" width="1.85546875" style="92" customWidth="1"/>
    <col min="13826" max="13826" width="8.5703125" style="92" customWidth="1"/>
    <col min="13827" max="13827" width="8.140625" style="92" customWidth="1"/>
    <col min="13828" max="13829" width="4.5703125" style="92" customWidth="1"/>
    <col min="13830" max="13830" width="7.140625" style="92" customWidth="1"/>
    <col min="13831" max="13831" width="7.85546875" style="92" customWidth="1"/>
    <col min="13832" max="13832" width="4.5703125" style="92" customWidth="1"/>
    <col min="13833" max="13833" width="8.140625" style="92" customWidth="1"/>
    <col min="13834" max="13834" width="9.42578125" style="92" customWidth="1"/>
    <col min="13835" max="13835" width="7.140625" style="92" customWidth="1"/>
    <col min="13836" max="13837" width="8.5703125" style="92" customWidth="1"/>
    <col min="13838" max="13838" width="4.5703125" style="92" customWidth="1"/>
    <col min="13839" max="13839" width="7.42578125" style="92" customWidth="1"/>
    <col min="13840" max="13841" width="4.5703125" style="92" customWidth="1"/>
    <col min="13842" max="13842" width="7" style="92" customWidth="1"/>
    <col min="13843" max="13843" width="8.140625" style="92" customWidth="1"/>
    <col min="13844" max="13844" width="8" style="92" customWidth="1"/>
    <col min="13845" max="13845" width="7.140625" style="92" customWidth="1"/>
    <col min="13846" max="13846" width="6.5703125" style="92" customWidth="1"/>
    <col min="13847" max="13847" width="4.5703125" style="92" customWidth="1"/>
    <col min="13848" max="13848" width="7.85546875" style="92" customWidth="1"/>
    <col min="13849" max="13849" width="8.140625" style="92" customWidth="1"/>
    <col min="13850" max="13853" width="4.5703125" style="92" customWidth="1"/>
    <col min="13854" max="13854" width="11.5703125" style="92"/>
    <col min="13855" max="13855" width="8.42578125" style="92" customWidth="1"/>
    <col min="13856" max="13856" width="5.42578125" style="92" customWidth="1"/>
    <col min="13857" max="13858" width="5.140625" style="92" customWidth="1"/>
    <col min="13859" max="13859" width="6.42578125" style="92" customWidth="1"/>
    <col min="13860" max="13860" width="11.5703125" style="92"/>
    <col min="13861" max="13861" width="8.42578125" style="92" customWidth="1"/>
    <col min="13862" max="13862" width="3.140625" style="92" customWidth="1"/>
    <col min="13863" max="13863" width="5.140625" style="92" customWidth="1"/>
    <col min="13864" max="13864" width="7.42578125" style="92" customWidth="1"/>
    <col min="13865" max="13865" width="4.5703125" style="92" customWidth="1"/>
    <col min="13866" max="14080" width="11.5703125" style="92"/>
    <col min="14081" max="14081" width="1.85546875" style="92" customWidth="1"/>
    <col min="14082" max="14082" width="8.5703125" style="92" customWidth="1"/>
    <col min="14083" max="14083" width="8.140625" style="92" customWidth="1"/>
    <col min="14084" max="14085" width="4.5703125" style="92" customWidth="1"/>
    <col min="14086" max="14086" width="7.140625" style="92" customWidth="1"/>
    <col min="14087" max="14087" width="7.85546875" style="92" customWidth="1"/>
    <col min="14088" max="14088" width="4.5703125" style="92" customWidth="1"/>
    <col min="14089" max="14089" width="8.140625" style="92" customWidth="1"/>
    <col min="14090" max="14090" width="9.42578125" style="92" customWidth="1"/>
    <col min="14091" max="14091" width="7.140625" style="92" customWidth="1"/>
    <col min="14092" max="14093" width="8.5703125" style="92" customWidth="1"/>
    <col min="14094" max="14094" width="4.5703125" style="92" customWidth="1"/>
    <col min="14095" max="14095" width="7.42578125" style="92" customWidth="1"/>
    <col min="14096" max="14097" width="4.5703125" style="92" customWidth="1"/>
    <col min="14098" max="14098" width="7" style="92" customWidth="1"/>
    <col min="14099" max="14099" width="8.140625" style="92" customWidth="1"/>
    <col min="14100" max="14100" width="8" style="92" customWidth="1"/>
    <col min="14101" max="14101" width="7.140625" style="92" customWidth="1"/>
    <col min="14102" max="14102" width="6.5703125" style="92" customWidth="1"/>
    <col min="14103" max="14103" width="4.5703125" style="92" customWidth="1"/>
    <col min="14104" max="14104" width="7.85546875" style="92" customWidth="1"/>
    <col min="14105" max="14105" width="8.140625" style="92" customWidth="1"/>
    <col min="14106" max="14109" width="4.5703125" style="92" customWidth="1"/>
    <col min="14110" max="14110" width="11.5703125" style="92"/>
    <col min="14111" max="14111" width="8.42578125" style="92" customWidth="1"/>
    <col min="14112" max="14112" width="5.42578125" style="92" customWidth="1"/>
    <col min="14113" max="14114" width="5.140625" style="92" customWidth="1"/>
    <col min="14115" max="14115" width="6.42578125" style="92" customWidth="1"/>
    <col min="14116" max="14116" width="11.5703125" style="92"/>
    <col min="14117" max="14117" width="8.42578125" style="92" customWidth="1"/>
    <col min="14118" max="14118" width="3.140625" style="92" customWidth="1"/>
    <col min="14119" max="14119" width="5.140625" style="92" customWidth="1"/>
    <col min="14120" max="14120" width="7.42578125" style="92" customWidth="1"/>
    <col min="14121" max="14121" width="4.5703125" style="92" customWidth="1"/>
    <col min="14122" max="14336" width="11.5703125" style="92"/>
    <col min="14337" max="14337" width="1.85546875" style="92" customWidth="1"/>
    <col min="14338" max="14338" width="8.5703125" style="92" customWidth="1"/>
    <col min="14339" max="14339" width="8.140625" style="92" customWidth="1"/>
    <col min="14340" max="14341" width="4.5703125" style="92" customWidth="1"/>
    <col min="14342" max="14342" width="7.140625" style="92" customWidth="1"/>
    <col min="14343" max="14343" width="7.85546875" style="92" customWidth="1"/>
    <col min="14344" max="14344" width="4.5703125" style="92" customWidth="1"/>
    <col min="14345" max="14345" width="8.140625" style="92" customWidth="1"/>
    <col min="14346" max="14346" width="9.42578125" style="92" customWidth="1"/>
    <col min="14347" max="14347" width="7.140625" style="92" customWidth="1"/>
    <col min="14348" max="14349" width="8.5703125" style="92" customWidth="1"/>
    <col min="14350" max="14350" width="4.5703125" style="92" customWidth="1"/>
    <col min="14351" max="14351" width="7.42578125" style="92" customWidth="1"/>
    <col min="14352" max="14353" width="4.5703125" style="92" customWidth="1"/>
    <col min="14354" max="14354" width="7" style="92" customWidth="1"/>
    <col min="14355" max="14355" width="8.140625" style="92" customWidth="1"/>
    <col min="14356" max="14356" width="8" style="92" customWidth="1"/>
    <col min="14357" max="14357" width="7.140625" style="92" customWidth="1"/>
    <col min="14358" max="14358" width="6.5703125" style="92" customWidth="1"/>
    <col min="14359" max="14359" width="4.5703125" style="92" customWidth="1"/>
    <col min="14360" max="14360" width="7.85546875" style="92" customWidth="1"/>
    <col min="14361" max="14361" width="8.140625" style="92" customWidth="1"/>
    <col min="14362" max="14365" width="4.5703125" style="92" customWidth="1"/>
    <col min="14366" max="14366" width="11.5703125" style="92"/>
    <col min="14367" max="14367" width="8.42578125" style="92" customWidth="1"/>
    <col min="14368" max="14368" width="5.42578125" style="92" customWidth="1"/>
    <col min="14369" max="14370" width="5.140625" style="92" customWidth="1"/>
    <col min="14371" max="14371" width="6.42578125" style="92" customWidth="1"/>
    <col min="14372" max="14372" width="11.5703125" style="92"/>
    <col min="14373" max="14373" width="8.42578125" style="92" customWidth="1"/>
    <col min="14374" max="14374" width="3.140625" style="92" customWidth="1"/>
    <col min="14375" max="14375" width="5.140625" style="92" customWidth="1"/>
    <col min="14376" max="14376" width="7.42578125" style="92" customWidth="1"/>
    <col min="14377" max="14377" width="4.5703125" style="92" customWidth="1"/>
    <col min="14378" max="14592" width="11.5703125" style="92"/>
    <col min="14593" max="14593" width="1.85546875" style="92" customWidth="1"/>
    <col min="14594" max="14594" width="8.5703125" style="92" customWidth="1"/>
    <col min="14595" max="14595" width="8.140625" style="92" customWidth="1"/>
    <col min="14596" max="14597" width="4.5703125" style="92" customWidth="1"/>
    <col min="14598" max="14598" width="7.140625" style="92" customWidth="1"/>
    <col min="14599" max="14599" width="7.85546875" style="92" customWidth="1"/>
    <col min="14600" max="14600" width="4.5703125" style="92" customWidth="1"/>
    <col min="14601" max="14601" width="8.140625" style="92" customWidth="1"/>
    <col min="14602" max="14602" width="9.42578125" style="92" customWidth="1"/>
    <col min="14603" max="14603" width="7.140625" style="92" customWidth="1"/>
    <col min="14604" max="14605" width="8.5703125" style="92" customWidth="1"/>
    <col min="14606" max="14606" width="4.5703125" style="92" customWidth="1"/>
    <col min="14607" max="14607" width="7.42578125" style="92" customWidth="1"/>
    <col min="14608" max="14609" width="4.5703125" style="92" customWidth="1"/>
    <col min="14610" max="14610" width="7" style="92" customWidth="1"/>
    <col min="14611" max="14611" width="8.140625" style="92" customWidth="1"/>
    <col min="14612" max="14612" width="8" style="92" customWidth="1"/>
    <col min="14613" max="14613" width="7.140625" style="92" customWidth="1"/>
    <col min="14614" max="14614" width="6.5703125" style="92" customWidth="1"/>
    <col min="14615" max="14615" width="4.5703125" style="92" customWidth="1"/>
    <col min="14616" max="14616" width="7.85546875" style="92" customWidth="1"/>
    <col min="14617" max="14617" width="8.140625" style="92" customWidth="1"/>
    <col min="14618" max="14621" width="4.5703125" style="92" customWidth="1"/>
    <col min="14622" max="14622" width="11.5703125" style="92"/>
    <col min="14623" max="14623" width="8.42578125" style="92" customWidth="1"/>
    <col min="14624" max="14624" width="5.42578125" style="92" customWidth="1"/>
    <col min="14625" max="14626" width="5.140625" style="92" customWidth="1"/>
    <col min="14627" max="14627" width="6.42578125" style="92" customWidth="1"/>
    <col min="14628" max="14628" width="11.5703125" style="92"/>
    <col min="14629" max="14629" width="8.42578125" style="92" customWidth="1"/>
    <col min="14630" max="14630" width="3.140625" style="92" customWidth="1"/>
    <col min="14631" max="14631" width="5.140625" style="92" customWidth="1"/>
    <col min="14632" max="14632" width="7.42578125" style="92" customWidth="1"/>
    <col min="14633" max="14633" width="4.5703125" style="92" customWidth="1"/>
    <col min="14634" max="14848" width="11.5703125" style="92"/>
    <col min="14849" max="14849" width="1.85546875" style="92" customWidth="1"/>
    <col min="14850" max="14850" width="8.5703125" style="92" customWidth="1"/>
    <col min="14851" max="14851" width="8.140625" style="92" customWidth="1"/>
    <col min="14852" max="14853" width="4.5703125" style="92" customWidth="1"/>
    <col min="14854" max="14854" width="7.140625" style="92" customWidth="1"/>
    <col min="14855" max="14855" width="7.85546875" style="92" customWidth="1"/>
    <col min="14856" max="14856" width="4.5703125" style="92" customWidth="1"/>
    <col min="14857" max="14857" width="8.140625" style="92" customWidth="1"/>
    <col min="14858" max="14858" width="9.42578125" style="92" customWidth="1"/>
    <col min="14859" max="14859" width="7.140625" style="92" customWidth="1"/>
    <col min="14860" max="14861" width="8.5703125" style="92" customWidth="1"/>
    <col min="14862" max="14862" width="4.5703125" style="92" customWidth="1"/>
    <col min="14863" max="14863" width="7.42578125" style="92" customWidth="1"/>
    <col min="14864" max="14865" width="4.5703125" style="92" customWidth="1"/>
    <col min="14866" max="14866" width="7" style="92" customWidth="1"/>
    <col min="14867" max="14867" width="8.140625" style="92" customWidth="1"/>
    <col min="14868" max="14868" width="8" style="92" customWidth="1"/>
    <col min="14869" max="14869" width="7.140625" style="92" customWidth="1"/>
    <col min="14870" max="14870" width="6.5703125" style="92" customWidth="1"/>
    <col min="14871" max="14871" width="4.5703125" style="92" customWidth="1"/>
    <col min="14872" max="14872" width="7.85546875" style="92" customWidth="1"/>
    <col min="14873" max="14873" width="8.140625" style="92" customWidth="1"/>
    <col min="14874" max="14877" width="4.5703125" style="92" customWidth="1"/>
    <col min="14878" max="14878" width="11.5703125" style="92"/>
    <col min="14879" max="14879" width="8.42578125" style="92" customWidth="1"/>
    <col min="14880" max="14880" width="5.42578125" style="92" customWidth="1"/>
    <col min="14881" max="14882" width="5.140625" style="92" customWidth="1"/>
    <col min="14883" max="14883" width="6.42578125" style="92" customWidth="1"/>
    <col min="14884" max="14884" width="11.5703125" style="92"/>
    <col min="14885" max="14885" width="8.42578125" style="92" customWidth="1"/>
    <col min="14886" max="14886" width="3.140625" style="92" customWidth="1"/>
    <col min="14887" max="14887" width="5.140625" style="92" customWidth="1"/>
    <col min="14888" max="14888" width="7.42578125" style="92" customWidth="1"/>
    <col min="14889" max="14889" width="4.5703125" style="92" customWidth="1"/>
    <col min="14890" max="15104" width="11.5703125" style="92"/>
    <col min="15105" max="15105" width="1.85546875" style="92" customWidth="1"/>
    <col min="15106" max="15106" width="8.5703125" style="92" customWidth="1"/>
    <col min="15107" max="15107" width="8.140625" style="92" customWidth="1"/>
    <col min="15108" max="15109" width="4.5703125" style="92" customWidth="1"/>
    <col min="15110" max="15110" width="7.140625" style="92" customWidth="1"/>
    <col min="15111" max="15111" width="7.85546875" style="92" customWidth="1"/>
    <col min="15112" max="15112" width="4.5703125" style="92" customWidth="1"/>
    <col min="15113" max="15113" width="8.140625" style="92" customWidth="1"/>
    <col min="15114" max="15114" width="9.42578125" style="92" customWidth="1"/>
    <col min="15115" max="15115" width="7.140625" style="92" customWidth="1"/>
    <col min="15116" max="15117" width="8.5703125" style="92" customWidth="1"/>
    <col min="15118" max="15118" width="4.5703125" style="92" customWidth="1"/>
    <col min="15119" max="15119" width="7.42578125" style="92" customWidth="1"/>
    <col min="15120" max="15121" width="4.5703125" style="92" customWidth="1"/>
    <col min="15122" max="15122" width="7" style="92" customWidth="1"/>
    <col min="15123" max="15123" width="8.140625" style="92" customWidth="1"/>
    <col min="15124" max="15124" width="8" style="92" customWidth="1"/>
    <col min="15125" max="15125" width="7.140625" style="92" customWidth="1"/>
    <col min="15126" max="15126" width="6.5703125" style="92" customWidth="1"/>
    <col min="15127" max="15127" width="4.5703125" style="92" customWidth="1"/>
    <col min="15128" max="15128" width="7.85546875" style="92" customWidth="1"/>
    <col min="15129" max="15129" width="8.140625" style="92" customWidth="1"/>
    <col min="15130" max="15133" width="4.5703125" style="92" customWidth="1"/>
    <col min="15134" max="15134" width="11.5703125" style="92"/>
    <col min="15135" max="15135" width="8.42578125" style="92" customWidth="1"/>
    <col min="15136" max="15136" width="5.42578125" style="92" customWidth="1"/>
    <col min="15137" max="15138" width="5.140625" style="92" customWidth="1"/>
    <col min="15139" max="15139" width="6.42578125" style="92" customWidth="1"/>
    <col min="15140" max="15140" width="11.5703125" style="92"/>
    <col min="15141" max="15141" width="8.42578125" style="92" customWidth="1"/>
    <col min="15142" max="15142" width="3.140625" style="92" customWidth="1"/>
    <col min="15143" max="15143" width="5.140625" style="92" customWidth="1"/>
    <col min="15144" max="15144" width="7.42578125" style="92" customWidth="1"/>
    <col min="15145" max="15145" width="4.5703125" style="92" customWidth="1"/>
    <col min="15146" max="15360" width="11.5703125" style="92"/>
    <col min="15361" max="15361" width="1.85546875" style="92" customWidth="1"/>
    <col min="15362" max="15362" width="8.5703125" style="92" customWidth="1"/>
    <col min="15363" max="15363" width="8.140625" style="92" customWidth="1"/>
    <col min="15364" max="15365" width="4.5703125" style="92" customWidth="1"/>
    <col min="15366" max="15366" width="7.140625" style="92" customWidth="1"/>
    <col min="15367" max="15367" width="7.85546875" style="92" customWidth="1"/>
    <col min="15368" max="15368" width="4.5703125" style="92" customWidth="1"/>
    <col min="15369" max="15369" width="8.140625" style="92" customWidth="1"/>
    <col min="15370" max="15370" width="9.42578125" style="92" customWidth="1"/>
    <col min="15371" max="15371" width="7.140625" style="92" customWidth="1"/>
    <col min="15372" max="15373" width="8.5703125" style="92" customWidth="1"/>
    <col min="15374" max="15374" width="4.5703125" style="92" customWidth="1"/>
    <col min="15375" max="15375" width="7.42578125" style="92" customWidth="1"/>
    <col min="15376" max="15377" width="4.5703125" style="92" customWidth="1"/>
    <col min="15378" max="15378" width="7" style="92" customWidth="1"/>
    <col min="15379" max="15379" width="8.140625" style="92" customWidth="1"/>
    <col min="15380" max="15380" width="8" style="92" customWidth="1"/>
    <col min="15381" max="15381" width="7.140625" style="92" customWidth="1"/>
    <col min="15382" max="15382" width="6.5703125" style="92" customWidth="1"/>
    <col min="15383" max="15383" width="4.5703125" style="92" customWidth="1"/>
    <col min="15384" max="15384" width="7.85546875" style="92" customWidth="1"/>
    <col min="15385" max="15385" width="8.140625" style="92" customWidth="1"/>
    <col min="15386" max="15389" width="4.5703125" style="92" customWidth="1"/>
    <col min="15390" max="15390" width="11.5703125" style="92"/>
    <col min="15391" max="15391" width="8.42578125" style="92" customWidth="1"/>
    <col min="15392" max="15392" width="5.42578125" style="92" customWidth="1"/>
    <col min="15393" max="15394" width="5.140625" style="92" customWidth="1"/>
    <col min="15395" max="15395" width="6.42578125" style="92" customWidth="1"/>
    <col min="15396" max="15396" width="11.5703125" style="92"/>
    <col min="15397" max="15397" width="8.42578125" style="92" customWidth="1"/>
    <col min="15398" max="15398" width="3.140625" style="92" customWidth="1"/>
    <col min="15399" max="15399" width="5.140625" style="92" customWidth="1"/>
    <col min="15400" max="15400" width="7.42578125" style="92" customWidth="1"/>
    <col min="15401" max="15401" width="4.5703125" style="92" customWidth="1"/>
    <col min="15402" max="15616" width="11.5703125" style="92"/>
    <col min="15617" max="15617" width="1.85546875" style="92" customWidth="1"/>
    <col min="15618" max="15618" width="8.5703125" style="92" customWidth="1"/>
    <col min="15619" max="15619" width="8.140625" style="92" customWidth="1"/>
    <col min="15620" max="15621" width="4.5703125" style="92" customWidth="1"/>
    <col min="15622" max="15622" width="7.140625" style="92" customWidth="1"/>
    <col min="15623" max="15623" width="7.85546875" style="92" customWidth="1"/>
    <col min="15624" max="15624" width="4.5703125" style="92" customWidth="1"/>
    <col min="15625" max="15625" width="8.140625" style="92" customWidth="1"/>
    <col min="15626" max="15626" width="9.42578125" style="92" customWidth="1"/>
    <col min="15627" max="15627" width="7.140625" style="92" customWidth="1"/>
    <col min="15628" max="15629" width="8.5703125" style="92" customWidth="1"/>
    <col min="15630" max="15630" width="4.5703125" style="92" customWidth="1"/>
    <col min="15631" max="15631" width="7.42578125" style="92" customWidth="1"/>
    <col min="15632" max="15633" width="4.5703125" style="92" customWidth="1"/>
    <col min="15634" max="15634" width="7" style="92" customWidth="1"/>
    <col min="15635" max="15635" width="8.140625" style="92" customWidth="1"/>
    <col min="15636" max="15636" width="8" style="92" customWidth="1"/>
    <col min="15637" max="15637" width="7.140625" style="92" customWidth="1"/>
    <col min="15638" max="15638" width="6.5703125" style="92" customWidth="1"/>
    <col min="15639" max="15639" width="4.5703125" style="92" customWidth="1"/>
    <col min="15640" max="15640" width="7.85546875" style="92" customWidth="1"/>
    <col min="15641" max="15641" width="8.140625" style="92" customWidth="1"/>
    <col min="15642" max="15645" width="4.5703125" style="92" customWidth="1"/>
    <col min="15646" max="15646" width="11.5703125" style="92"/>
    <col min="15647" max="15647" width="8.42578125" style="92" customWidth="1"/>
    <col min="15648" max="15648" width="5.42578125" style="92" customWidth="1"/>
    <col min="15649" max="15650" width="5.140625" style="92" customWidth="1"/>
    <col min="15651" max="15651" width="6.42578125" style="92" customWidth="1"/>
    <col min="15652" max="15652" width="11.5703125" style="92"/>
    <col min="15653" max="15653" width="8.42578125" style="92" customWidth="1"/>
    <col min="15654" max="15654" width="3.140625" style="92" customWidth="1"/>
    <col min="15655" max="15655" width="5.140625" style="92" customWidth="1"/>
    <col min="15656" max="15656" width="7.42578125" style="92" customWidth="1"/>
    <col min="15657" max="15657" width="4.5703125" style="92" customWidth="1"/>
    <col min="15658" max="15872" width="11.5703125" style="92"/>
    <col min="15873" max="15873" width="1.85546875" style="92" customWidth="1"/>
    <col min="15874" max="15874" width="8.5703125" style="92" customWidth="1"/>
    <col min="15875" max="15875" width="8.140625" style="92" customWidth="1"/>
    <col min="15876" max="15877" width="4.5703125" style="92" customWidth="1"/>
    <col min="15878" max="15878" width="7.140625" style="92" customWidth="1"/>
    <col min="15879" max="15879" width="7.85546875" style="92" customWidth="1"/>
    <col min="15880" max="15880" width="4.5703125" style="92" customWidth="1"/>
    <col min="15881" max="15881" width="8.140625" style="92" customWidth="1"/>
    <col min="15882" max="15882" width="9.42578125" style="92" customWidth="1"/>
    <col min="15883" max="15883" width="7.140625" style="92" customWidth="1"/>
    <col min="15884" max="15885" width="8.5703125" style="92" customWidth="1"/>
    <col min="15886" max="15886" width="4.5703125" style="92" customWidth="1"/>
    <col min="15887" max="15887" width="7.42578125" style="92" customWidth="1"/>
    <col min="15888" max="15889" width="4.5703125" style="92" customWidth="1"/>
    <col min="15890" max="15890" width="7" style="92" customWidth="1"/>
    <col min="15891" max="15891" width="8.140625" style="92" customWidth="1"/>
    <col min="15892" max="15892" width="8" style="92" customWidth="1"/>
    <col min="15893" max="15893" width="7.140625" style="92" customWidth="1"/>
    <col min="15894" max="15894" width="6.5703125" style="92" customWidth="1"/>
    <col min="15895" max="15895" width="4.5703125" style="92" customWidth="1"/>
    <col min="15896" max="15896" width="7.85546875" style="92" customWidth="1"/>
    <col min="15897" max="15897" width="8.140625" style="92" customWidth="1"/>
    <col min="15898" max="15901" width="4.5703125" style="92" customWidth="1"/>
    <col min="15902" max="15902" width="11.5703125" style="92"/>
    <col min="15903" max="15903" width="8.42578125" style="92" customWidth="1"/>
    <col min="15904" max="15904" width="5.42578125" style="92" customWidth="1"/>
    <col min="15905" max="15906" width="5.140625" style="92" customWidth="1"/>
    <col min="15907" max="15907" width="6.42578125" style="92" customWidth="1"/>
    <col min="15908" max="15908" width="11.5703125" style="92"/>
    <col min="15909" max="15909" width="8.42578125" style="92" customWidth="1"/>
    <col min="15910" max="15910" width="3.140625" style="92" customWidth="1"/>
    <col min="15911" max="15911" width="5.140625" style="92" customWidth="1"/>
    <col min="15912" max="15912" width="7.42578125" style="92" customWidth="1"/>
    <col min="15913" max="15913" width="4.5703125" style="92" customWidth="1"/>
    <col min="15914" max="16128" width="11.5703125" style="92"/>
    <col min="16129" max="16129" width="1.85546875" style="92" customWidth="1"/>
    <col min="16130" max="16130" width="8.5703125" style="92" customWidth="1"/>
    <col min="16131" max="16131" width="8.140625" style="92" customWidth="1"/>
    <col min="16132" max="16133" width="4.5703125" style="92" customWidth="1"/>
    <col min="16134" max="16134" width="7.140625" style="92" customWidth="1"/>
    <col min="16135" max="16135" width="7.85546875" style="92" customWidth="1"/>
    <col min="16136" max="16136" width="4.5703125" style="92" customWidth="1"/>
    <col min="16137" max="16137" width="8.140625" style="92" customWidth="1"/>
    <col min="16138" max="16138" width="9.42578125" style="92" customWidth="1"/>
    <col min="16139" max="16139" width="7.140625" style="92" customWidth="1"/>
    <col min="16140" max="16141" width="8.5703125" style="92" customWidth="1"/>
    <col min="16142" max="16142" width="4.5703125" style="92" customWidth="1"/>
    <col min="16143" max="16143" width="7.42578125" style="92" customWidth="1"/>
    <col min="16144" max="16145" width="4.5703125" style="92" customWidth="1"/>
    <col min="16146" max="16146" width="7" style="92" customWidth="1"/>
    <col min="16147" max="16147" width="8.140625" style="92" customWidth="1"/>
    <col min="16148" max="16148" width="8" style="92" customWidth="1"/>
    <col min="16149" max="16149" width="7.140625" style="92" customWidth="1"/>
    <col min="16150" max="16150" width="6.5703125" style="92" customWidth="1"/>
    <col min="16151" max="16151" width="4.5703125" style="92" customWidth="1"/>
    <col min="16152" max="16152" width="7.85546875" style="92" customWidth="1"/>
    <col min="16153" max="16153" width="8.140625" style="92" customWidth="1"/>
    <col min="16154" max="16157" width="4.5703125" style="92" customWidth="1"/>
    <col min="16158" max="16158" width="11.5703125" style="92"/>
    <col min="16159" max="16159" width="8.42578125" style="92" customWidth="1"/>
    <col min="16160" max="16160" width="5.42578125" style="92" customWidth="1"/>
    <col min="16161" max="16162" width="5.140625" style="92" customWidth="1"/>
    <col min="16163" max="16163" width="6.42578125" style="92" customWidth="1"/>
    <col min="16164" max="16164" width="11.5703125" style="92"/>
    <col min="16165" max="16165" width="8.42578125" style="92" customWidth="1"/>
    <col min="16166" max="16166" width="3.140625" style="92" customWidth="1"/>
    <col min="16167" max="16167" width="5.140625" style="92" customWidth="1"/>
    <col min="16168" max="16168" width="7.42578125" style="92" customWidth="1"/>
    <col min="16169" max="16169" width="4.5703125" style="92" customWidth="1"/>
    <col min="16170" max="16384" width="11.5703125" style="92"/>
  </cols>
  <sheetData>
    <row r="1" spans="3:24" ht="15" thickBot="1"/>
    <row r="2" spans="3:24">
      <c r="C2" s="370" t="s">
        <v>145</v>
      </c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2"/>
    </row>
    <row r="3" spans="3:24" ht="15" thickBot="1">
      <c r="C3" s="373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5"/>
    </row>
    <row r="4" spans="3:24" ht="27" customHeight="1" thickBot="1">
      <c r="C4" s="104" t="s">
        <v>146</v>
      </c>
      <c r="D4" s="105"/>
      <c r="E4" s="105"/>
      <c r="F4" s="106"/>
      <c r="G4" s="106"/>
      <c r="H4" s="106"/>
      <c r="I4" s="106"/>
      <c r="J4" s="106"/>
      <c r="K4" s="107">
        <v>940</v>
      </c>
      <c r="L4" s="376"/>
      <c r="M4" s="376"/>
      <c r="N4" s="376"/>
      <c r="O4" s="376"/>
      <c r="P4" s="376"/>
      <c r="Q4" s="108"/>
    </row>
    <row r="5" spans="3:24" ht="27" customHeight="1" thickBot="1">
      <c r="C5" s="377" t="s">
        <v>147</v>
      </c>
      <c r="D5" s="378"/>
      <c r="E5" s="378"/>
      <c r="F5" s="378"/>
      <c r="G5" s="378"/>
      <c r="H5" s="378"/>
      <c r="I5" s="378"/>
      <c r="J5" s="379"/>
      <c r="K5" s="109">
        <v>938</v>
      </c>
      <c r="L5" s="380">
        <v>0</v>
      </c>
      <c r="M5" s="380"/>
      <c r="N5" s="380"/>
      <c r="O5" s="380"/>
      <c r="P5" s="380"/>
      <c r="Q5" s="110" t="s">
        <v>119</v>
      </c>
      <c r="V5" s="111">
        <f t="shared" ref="V5:V11" si="0">+L5</f>
        <v>0</v>
      </c>
      <c r="X5" s="92" t="s">
        <v>148</v>
      </c>
    </row>
    <row r="6" spans="3:24" ht="27" customHeight="1" thickBot="1">
      <c r="C6" s="377" t="s">
        <v>149</v>
      </c>
      <c r="D6" s="378"/>
      <c r="E6" s="378"/>
      <c r="F6" s="378"/>
      <c r="G6" s="378"/>
      <c r="H6" s="378"/>
      <c r="I6" s="378"/>
      <c r="J6" s="379"/>
      <c r="K6" s="109">
        <v>942</v>
      </c>
      <c r="L6" s="380"/>
      <c r="M6" s="380"/>
      <c r="N6" s="380"/>
      <c r="O6" s="380"/>
      <c r="P6" s="380"/>
      <c r="Q6" s="110" t="s">
        <v>119</v>
      </c>
      <c r="V6" s="111">
        <f t="shared" si="0"/>
        <v>0</v>
      </c>
      <c r="X6" s="92" t="s">
        <v>148</v>
      </c>
    </row>
    <row r="7" spans="3:24" ht="27" customHeight="1" thickBot="1">
      <c r="C7" s="377" t="s">
        <v>150</v>
      </c>
      <c r="D7" s="378"/>
      <c r="E7" s="378"/>
      <c r="F7" s="378"/>
      <c r="G7" s="378"/>
      <c r="H7" s="378"/>
      <c r="I7" s="378"/>
      <c r="J7" s="379"/>
      <c r="K7" s="109">
        <v>949</v>
      </c>
      <c r="L7" s="380"/>
      <c r="M7" s="380"/>
      <c r="N7" s="380"/>
      <c r="O7" s="380"/>
      <c r="P7" s="380"/>
      <c r="Q7" s="110" t="s">
        <v>119</v>
      </c>
      <c r="V7" s="111">
        <f t="shared" si="0"/>
        <v>0</v>
      </c>
      <c r="X7" s="92" t="s">
        <v>148</v>
      </c>
    </row>
    <row r="8" spans="3:24" ht="36.6" customHeight="1" thickBot="1">
      <c r="C8" s="381" t="s">
        <v>151</v>
      </c>
      <c r="D8" s="382"/>
      <c r="E8" s="382"/>
      <c r="F8" s="382"/>
      <c r="G8" s="382"/>
      <c r="H8" s="382"/>
      <c r="I8" s="382"/>
      <c r="J8" s="382"/>
      <c r="K8" s="109">
        <v>1138</v>
      </c>
      <c r="L8" s="380"/>
      <c r="M8" s="380"/>
      <c r="N8" s="380"/>
      <c r="O8" s="380"/>
      <c r="P8" s="380"/>
      <c r="Q8" s="110" t="s">
        <v>119</v>
      </c>
      <c r="V8" s="111">
        <f t="shared" si="0"/>
        <v>0</v>
      </c>
      <c r="X8" s="92" t="s">
        <v>148</v>
      </c>
    </row>
    <row r="9" spans="3:24" ht="51" customHeight="1" thickBot="1">
      <c r="C9" s="381" t="s">
        <v>152</v>
      </c>
      <c r="D9" s="382"/>
      <c r="E9" s="382"/>
      <c r="F9" s="382"/>
      <c r="G9" s="382"/>
      <c r="H9" s="382"/>
      <c r="I9" s="382"/>
      <c r="J9" s="382"/>
      <c r="K9" s="109">
        <v>1139</v>
      </c>
      <c r="L9" s="380"/>
      <c r="M9" s="380"/>
      <c r="N9" s="380"/>
      <c r="O9" s="380"/>
      <c r="P9" s="380"/>
      <c r="Q9" s="110" t="s">
        <v>119</v>
      </c>
      <c r="V9" s="111">
        <f t="shared" si="0"/>
        <v>0</v>
      </c>
      <c r="X9" s="92" t="s">
        <v>148</v>
      </c>
    </row>
    <row r="10" spans="3:24" ht="51.6" customHeight="1" thickBot="1">
      <c r="C10" s="383" t="s">
        <v>153</v>
      </c>
      <c r="D10" s="384"/>
      <c r="E10" s="384"/>
      <c r="F10" s="384"/>
      <c r="G10" s="384"/>
      <c r="H10" s="384"/>
      <c r="I10" s="384"/>
      <c r="J10" s="384"/>
      <c r="K10" s="95">
        <v>1158</v>
      </c>
      <c r="L10" s="380"/>
      <c r="M10" s="380"/>
      <c r="N10" s="380"/>
      <c r="O10" s="380"/>
      <c r="P10" s="380"/>
      <c r="Q10" s="97" t="s">
        <v>119</v>
      </c>
      <c r="V10" s="111">
        <f t="shared" si="0"/>
        <v>0</v>
      </c>
      <c r="X10" s="92" t="s">
        <v>148</v>
      </c>
    </row>
    <row r="11" spans="3:24" ht="45" customHeight="1" thickBot="1">
      <c r="C11" s="383" t="s">
        <v>154</v>
      </c>
      <c r="D11" s="384"/>
      <c r="E11" s="384"/>
      <c r="F11" s="384"/>
      <c r="G11" s="384"/>
      <c r="H11" s="384"/>
      <c r="I11" s="384"/>
      <c r="J11" s="384"/>
      <c r="K11" s="95">
        <v>950</v>
      </c>
      <c r="L11" s="380">
        <v>5890000</v>
      </c>
      <c r="M11" s="380"/>
      <c r="N11" s="380"/>
      <c r="O11" s="380"/>
      <c r="P11" s="380"/>
      <c r="Q11" s="112" t="s">
        <v>121</v>
      </c>
      <c r="V11" s="111">
        <f t="shared" si="0"/>
        <v>5890000</v>
      </c>
      <c r="X11" s="92" t="s">
        <v>148</v>
      </c>
    </row>
    <row r="12" spans="3:24" ht="27" customHeight="1" thickBot="1">
      <c r="C12" s="385" t="s">
        <v>155</v>
      </c>
      <c r="D12" s="386"/>
      <c r="E12" s="386"/>
      <c r="F12" s="386"/>
      <c r="G12" s="386"/>
      <c r="H12" s="386"/>
      <c r="I12" s="386"/>
      <c r="J12" s="386"/>
      <c r="K12" s="113">
        <v>1066</v>
      </c>
      <c r="L12" s="387">
        <f>SUM(L5:P10)-L11</f>
        <v>-5890000</v>
      </c>
      <c r="M12" s="387"/>
      <c r="N12" s="387"/>
      <c r="O12" s="387"/>
      <c r="P12" s="387"/>
      <c r="Q12" s="114" t="s">
        <v>143</v>
      </c>
      <c r="V12" s="111">
        <f>+L12</f>
        <v>-5890000</v>
      </c>
      <c r="X12" s="92" t="s">
        <v>156</v>
      </c>
    </row>
  </sheetData>
  <mergeCells count="18">
    <mergeCell ref="C10:J10"/>
    <mergeCell ref="L10:P10"/>
    <mergeCell ref="C11:J11"/>
    <mergeCell ref="L11:P11"/>
    <mergeCell ref="C12:J12"/>
    <mergeCell ref="L12:P12"/>
    <mergeCell ref="C7:J7"/>
    <mergeCell ref="L7:P7"/>
    <mergeCell ref="C8:J8"/>
    <mergeCell ref="L8:P8"/>
    <mergeCell ref="C9:J9"/>
    <mergeCell ref="L9:P9"/>
    <mergeCell ref="C2:Q3"/>
    <mergeCell ref="L4:P4"/>
    <mergeCell ref="C5:J5"/>
    <mergeCell ref="L5:P5"/>
    <mergeCell ref="C6:J6"/>
    <mergeCell ref="L6:P6"/>
  </mergeCells>
  <hyperlinks>
    <hyperlink ref="C2:Q3" location="'Indice F22'!A1" display="RECUADRO Nº 10: DEPRECIACIÓN"/>
  </hyperlinks>
  <pageMargins left="0.70866141732283472" right="0.70866141732283472" top="0.74803149606299213" bottom="0.74803149606299213" header="0.31496062992125984" footer="0.31496062992125984"/>
  <pageSetup scale="6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S27"/>
  <sheetViews>
    <sheetView showGridLines="0" topLeftCell="A13" zoomScaleNormal="100" workbookViewId="0">
      <selection activeCell="K18" sqref="K18:O18"/>
    </sheetView>
  </sheetViews>
  <sheetFormatPr baseColWidth="10" defaultColWidth="11.5703125" defaultRowHeight="14.25"/>
  <cols>
    <col min="1" max="1" width="1.85546875" style="92" customWidth="1"/>
    <col min="2" max="2" width="22.28515625" style="92" customWidth="1"/>
    <col min="3" max="4" width="4.5703125" style="92" customWidth="1"/>
    <col min="5" max="5" width="7.140625" style="92" customWidth="1"/>
    <col min="6" max="6" width="7.85546875" style="92" customWidth="1"/>
    <col min="7" max="7" width="4.5703125" style="92" customWidth="1"/>
    <col min="8" max="8" width="8.140625" style="92" customWidth="1"/>
    <col min="9" max="9" width="27.140625" style="92" customWidth="1"/>
    <col min="10" max="10" width="7.140625" style="92" customWidth="1"/>
    <col min="11" max="12" width="8.5703125" style="92" customWidth="1"/>
    <col min="13" max="13" width="4.5703125" style="92" customWidth="1"/>
    <col min="14" max="14" width="7.42578125" style="92" customWidth="1"/>
    <col min="15" max="16" width="4.5703125" style="92" customWidth="1"/>
    <col min="17" max="17" width="7" style="92" customWidth="1"/>
    <col min="18" max="18" width="15.5703125" style="92" bestFit="1" customWidth="1"/>
    <col min="19" max="19" width="30.42578125" style="92" customWidth="1"/>
    <col min="20" max="20" width="7.140625" style="92" customWidth="1"/>
    <col min="21" max="21" width="6.5703125" style="92" customWidth="1"/>
    <col min="22" max="22" width="4.5703125" style="92" customWidth="1"/>
    <col min="23" max="23" width="7.85546875" style="92" customWidth="1"/>
    <col min="24" max="24" width="8.140625" style="92" customWidth="1"/>
    <col min="25" max="28" width="4.5703125" style="92" customWidth="1"/>
    <col min="29" max="29" width="11.5703125" style="92"/>
    <col min="30" max="30" width="8.42578125" style="92" customWidth="1"/>
    <col min="31" max="31" width="5.42578125" style="92" customWidth="1"/>
    <col min="32" max="33" width="5.140625" style="92" customWidth="1"/>
    <col min="34" max="34" width="6.42578125" style="92" customWidth="1"/>
    <col min="35" max="35" width="11.5703125" style="92"/>
    <col min="36" max="36" width="8.42578125" style="92" customWidth="1"/>
    <col min="37" max="37" width="3.140625" style="92" customWidth="1"/>
    <col min="38" max="38" width="5.140625" style="92" customWidth="1"/>
    <col min="39" max="39" width="7.42578125" style="92" customWidth="1"/>
    <col min="40" max="40" width="4.5703125" style="92" customWidth="1"/>
    <col min="41" max="256" width="11.5703125" style="92"/>
    <col min="257" max="257" width="1.85546875" style="92" customWidth="1"/>
    <col min="258" max="258" width="22.28515625" style="92" customWidth="1"/>
    <col min="259" max="260" width="4.5703125" style="92" customWidth="1"/>
    <col min="261" max="261" width="7.140625" style="92" customWidth="1"/>
    <col min="262" max="262" width="7.85546875" style="92" customWidth="1"/>
    <col min="263" max="263" width="4.5703125" style="92" customWidth="1"/>
    <col min="264" max="264" width="8.140625" style="92" customWidth="1"/>
    <col min="265" max="265" width="27.140625" style="92" customWidth="1"/>
    <col min="266" max="266" width="7.140625" style="92" customWidth="1"/>
    <col min="267" max="268" width="8.5703125" style="92" customWidth="1"/>
    <col min="269" max="269" width="4.5703125" style="92" customWidth="1"/>
    <col min="270" max="270" width="7.42578125" style="92" customWidth="1"/>
    <col min="271" max="272" width="4.5703125" style="92" customWidth="1"/>
    <col min="273" max="273" width="7" style="92" customWidth="1"/>
    <col min="274" max="274" width="8.140625" style="92" customWidth="1"/>
    <col min="275" max="275" width="8" style="92" customWidth="1"/>
    <col min="276" max="276" width="7.140625" style="92" customWidth="1"/>
    <col min="277" max="277" width="6.5703125" style="92" customWidth="1"/>
    <col min="278" max="278" width="4.5703125" style="92" customWidth="1"/>
    <col min="279" max="279" width="7.85546875" style="92" customWidth="1"/>
    <col min="280" max="280" width="8.140625" style="92" customWidth="1"/>
    <col min="281" max="284" width="4.5703125" style="92" customWidth="1"/>
    <col min="285" max="285" width="11.5703125" style="92"/>
    <col min="286" max="286" width="8.42578125" style="92" customWidth="1"/>
    <col min="287" max="287" width="5.42578125" style="92" customWidth="1"/>
    <col min="288" max="289" width="5.140625" style="92" customWidth="1"/>
    <col min="290" max="290" width="6.42578125" style="92" customWidth="1"/>
    <col min="291" max="291" width="11.5703125" style="92"/>
    <col min="292" max="292" width="8.42578125" style="92" customWidth="1"/>
    <col min="293" max="293" width="3.140625" style="92" customWidth="1"/>
    <col min="294" max="294" width="5.140625" style="92" customWidth="1"/>
    <col min="295" max="295" width="7.42578125" style="92" customWidth="1"/>
    <col min="296" max="296" width="4.5703125" style="92" customWidth="1"/>
    <col min="297" max="512" width="11.5703125" style="92"/>
    <col min="513" max="513" width="1.85546875" style="92" customWidth="1"/>
    <col min="514" max="514" width="22.28515625" style="92" customWidth="1"/>
    <col min="515" max="516" width="4.5703125" style="92" customWidth="1"/>
    <col min="517" max="517" width="7.140625" style="92" customWidth="1"/>
    <col min="518" max="518" width="7.85546875" style="92" customWidth="1"/>
    <col min="519" max="519" width="4.5703125" style="92" customWidth="1"/>
    <col min="520" max="520" width="8.140625" style="92" customWidth="1"/>
    <col min="521" max="521" width="27.140625" style="92" customWidth="1"/>
    <col min="522" max="522" width="7.140625" style="92" customWidth="1"/>
    <col min="523" max="524" width="8.5703125" style="92" customWidth="1"/>
    <col min="525" max="525" width="4.5703125" style="92" customWidth="1"/>
    <col min="526" max="526" width="7.42578125" style="92" customWidth="1"/>
    <col min="527" max="528" width="4.5703125" style="92" customWidth="1"/>
    <col min="529" max="529" width="7" style="92" customWidth="1"/>
    <col min="530" max="530" width="8.140625" style="92" customWidth="1"/>
    <col min="531" max="531" width="8" style="92" customWidth="1"/>
    <col min="532" max="532" width="7.140625" style="92" customWidth="1"/>
    <col min="533" max="533" width="6.5703125" style="92" customWidth="1"/>
    <col min="534" max="534" width="4.5703125" style="92" customWidth="1"/>
    <col min="535" max="535" width="7.85546875" style="92" customWidth="1"/>
    <col min="536" max="536" width="8.140625" style="92" customWidth="1"/>
    <col min="537" max="540" width="4.5703125" style="92" customWidth="1"/>
    <col min="541" max="541" width="11.5703125" style="92"/>
    <col min="542" max="542" width="8.42578125" style="92" customWidth="1"/>
    <col min="543" max="543" width="5.42578125" style="92" customWidth="1"/>
    <col min="544" max="545" width="5.140625" style="92" customWidth="1"/>
    <col min="546" max="546" width="6.42578125" style="92" customWidth="1"/>
    <col min="547" max="547" width="11.5703125" style="92"/>
    <col min="548" max="548" width="8.42578125" style="92" customWidth="1"/>
    <col min="549" max="549" width="3.140625" style="92" customWidth="1"/>
    <col min="550" max="550" width="5.140625" style="92" customWidth="1"/>
    <col min="551" max="551" width="7.42578125" style="92" customWidth="1"/>
    <col min="552" max="552" width="4.5703125" style="92" customWidth="1"/>
    <col min="553" max="768" width="11.5703125" style="92"/>
    <col min="769" max="769" width="1.85546875" style="92" customWidth="1"/>
    <col min="770" max="770" width="22.28515625" style="92" customWidth="1"/>
    <col min="771" max="772" width="4.5703125" style="92" customWidth="1"/>
    <col min="773" max="773" width="7.140625" style="92" customWidth="1"/>
    <col min="774" max="774" width="7.85546875" style="92" customWidth="1"/>
    <col min="775" max="775" width="4.5703125" style="92" customWidth="1"/>
    <col min="776" max="776" width="8.140625" style="92" customWidth="1"/>
    <col min="777" max="777" width="27.140625" style="92" customWidth="1"/>
    <col min="778" max="778" width="7.140625" style="92" customWidth="1"/>
    <col min="779" max="780" width="8.5703125" style="92" customWidth="1"/>
    <col min="781" max="781" width="4.5703125" style="92" customWidth="1"/>
    <col min="782" max="782" width="7.42578125" style="92" customWidth="1"/>
    <col min="783" max="784" width="4.5703125" style="92" customWidth="1"/>
    <col min="785" max="785" width="7" style="92" customWidth="1"/>
    <col min="786" max="786" width="8.140625" style="92" customWidth="1"/>
    <col min="787" max="787" width="8" style="92" customWidth="1"/>
    <col min="788" max="788" width="7.140625" style="92" customWidth="1"/>
    <col min="789" max="789" width="6.5703125" style="92" customWidth="1"/>
    <col min="790" max="790" width="4.5703125" style="92" customWidth="1"/>
    <col min="791" max="791" width="7.85546875" style="92" customWidth="1"/>
    <col min="792" max="792" width="8.140625" style="92" customWidth="1"/>
    <col min="793" max="796" width="4.5703125" style="92" customWidth="1"/>
    <col min="797" max="797" width="11.5703125" style="92"/>
    <col min="798" max="798" width="8.42578125" style="92" customWidth="1"/>
    <col min="799" max="799" width="5.42578125" style="92" customWidth="1"/>
    <col min="800" max="801" width="5.140625" style="92" customWidth="1"/>
    <col min="802" max="802" width="6.42578125" style="92" customWidth="1"/>
    <col min="803" max="803" width="11.5703125" style="92"/>
    <col min="804" max="804" width="8.42578125" style="92" customWidth="1"/>
    <col min="805" max="805" width="3.140625" style="92" customWidth="1"/>
    <col min="806" max="806" width="5.140625" style="92" customWidth="1"/>
    <col min="807" max="807" width="7.42578125" style="92" customWidth="1"/>
    <col min="808" max="808" width="4.5703125" style="92" customWidth="1"/>
    <col min="809" max="1024" width="11.5703125" style="92"/>
    <col min="1025" max="1025" width="1.85546875" style="92" customWidth="1"/>
    <col min="1026" max="1026" width="22.28515625" style="92" customWidth="1"/>
    <col min="1027" max="1028" width="4.5703125" style="92" customWidth="1"/>
    <col min="1029" max="1029" width="7.140625" style="92" customWidth="1"/>
    <col min="1030" max="1030" width="7.85546875" style="92" customWidth="1"/>
    <col min="1031" max="1031" width="4.5703125" style="92" customWidth="1"/>
    <col min="1032" max="1032" width="8.140625" style="92" customWidth="1"/>
    <col min="1033" max="1033" width="27.140625" style="92" customWidth="1"/>
    <col min="1034" max="1034" width="7.140625" style="92" customWidth="1"/>
    <col min="1035" max="1036" width="8.5703125" style="92" customWidth="1"/>
    <col min="1037" max="1037" width="4.5703125" style="92" customWidth="1"/>
    <col min="1038" max="1038" width="7.42578125" style="92" customWidth="1"/>
    <col min="1039" max="1040" width="4.5703125" style="92" customWidth="1"/>
    <col min="1041" max="1041" width="7" style="92" customWidth="1"/>
    <col min="1042" max="1042" width="8.140625" style="92" customWidth="1"/>
    <col min="1043" max="1043" width="8" style="92" customWidth="1"/>
    <col min="1044" max="1044" width="7.140625" style="92" customWidth="1"/>
    <col min="1045" max="1045" width="6.5703125" style="92" customWidth="1"/>
    <col min="1046" max="1046" width="4.5703125" style="92" customWidth="1"/>
    <col min="1047" max="1047" width="7.85546875" style="92" customWidth="1"/>
    <col min="1048" max="1048" width="8.140625" style="92" customWidth="1"/>
    <col min="1049" max="1052" width="4.5703125" style="92" customWidth="1"/>
    <col min="1053" max="1053" width="11.5703125" style="92"/>
    <col min="1054" max="1054" width="8.42578125" style="92" customWidth="1"/>
    <col min="1055" max="1055" width="5.42578125" style="92" customWidth="1"/>
    <col min="1056" max="1057" width="5.140625" style="92" customWidth="1"/>
    <col min="1058" max="1058" width="6.42578125" style="92" customWidth="1"/>
    <col min="1059" max="1059" width="11.5703125" style="92"/>
    <col min="1060" max="1060" width="8.42578125" style="92" customWidth="1"/>
    <col min="1061" max="1061" width="3.140625" style="92" customWidth="1"/>
    <col min="1062" max="1062" width="5.140625" style="92" customWidth="1"/>
    <col min="1063" max="1063" width="7.42578125" style="92" customWidth="1"/>
    <col min="1064" max="1064" width="4.5703125" style="92" customWidth="1"/>
    <col min="1065" max="1280" width="11.5703125" style="92"/>
    <col min="1281" max="1281" width="1.85546875" style="92" customWidth="1"/>
    <col min="1282" max="1282" width="22.28515625" style="92" customWidth="1"/>
    <col min="1283" max="1284" width="4.5703125" style="92" customWidth="1"/>
    <col min="1285" max="1285" width="7.140625" style="92" customWidth="1"/>
    <col min="1286" max="1286" width="7.85546875" style="92" customWidth="1"/>
    <col min="1287" max="1287" width="4.5703125" style="92" customWidth="1"/>
    <col min="1288" max="1288" width="8.140625" style="92" customWidth="1"/>
    <col min="1289" max="1289" width="27.140625" style="92" customWidth="1"/>
    <col min="1290" max="1290" width="7.140625" style="92" customWidth="1"/>
    <col min="1291" max="1292" width="8.5703125" style="92" customWidth="1"/>
    <col min="1293" max="1293" width="4.5703125" style="92" customWidth="1"/>
    <col min="1294" max="1294" width="7.42578125" style="92" customWidth="1"/>
    <col min="1295" max="1296" width="4.5703125" style="92" customWidth="1"/>
    <col min="1297" max="1297" width="7" style="92" customWidth="1"/>
    <col min="1298" max="1298" width="8.140625" style="92" customWidth="1"/>
    <col min="1299" max="1299" width="8" style="92" customWidth="1"/>
    <col min="1300" max="1300" width="7.140625" style="92" customWidth="1"/>
    <col min="1301" max="1301" width="6.5703125" style="92" customWidth="1"/>
    <col min="1302" max="1302" width="4.5703125" style="92" customWidth="1"/>
    <col min="1303" max="1303" width="7.85546875" style="92" customWidth="1"/>
    <col min="1304" max="1304" width="8.140625" style="92" customWidth="1"/>
    <col min="1305" max="1308" width="4.5703125" style="92" customWidth="1"/>
    <col min="1309" max="1309" width="11.5703125" style="92"/>
    <col min="1310" max="1310" width="8.42578125" style="92" customWidth="1"/>
    <col min="1311" max="1311" width="5.42578125" style="92" customWidth="1"/>
    <col min="1312" max="1313" width="5.140625" style="92" customWidth="1"/>
    <col min="1314" max="1314" width="6.42578125" style="92" customWidth="1"/>
    <col min="1315" max="1315" width="11.5703125" style="92"/>
    <col min="1316" max="1316" width="8.42578125" style="92" customWidth="1"/>
    <col min="1317" max="1317" width="3.140625" style="92" customWidth="1"/>
    <col min="1318" max="1318" width="5.140625" style="92" customWidth="1"/>
    <col min="1319" max="1319" width="7.42578125" style="92" customWidth="1"/>
    <col min="1320" max="1320" width="4.5703125" style="92" customWidth="1"/>
    <col min="1321" max="1536" width="11.5703125" style="92"/>
    <col min="1537" max="1537" width="1.85546875" style="92" customWidth="1"/>
    <col min="1538" max="1538" width="22.28515625" style="92" customWidth="1"/>
    <col min="1539" max="1540" width="4.5703125" style="92" customWidth="1"/>
    <col min="1541" max="1541" width="7.140625" style="92" customWidth="1"/>
    <col min="1542" max="1542" width="7.85546875" style="92" customWidth="1"/>
    <col min="1543" max="1543" width="4.5703125" style="92" customWidth="1"/>
    <col min="1544" max="1544" width="8.140625" style="92" customWidth="1"/>
    <col min="1545" max="1545" width="27.140625" style="92" customWidth="1"/>
    <col min="1546" max="1546" width="7.140625" style="92" customWidth="1"/>
    <col min="1547" max="1548" width="8.5703125" style="92" customWidth="1"/>
    <col min="1549" max="1549" width="4.5703125" style="92" customWidth="1"/>
    <col min="1550" max="1550" width="7.42578125" style="92" customWidth="1"/>
    <col min="1551" max="1552" width="4.5703125" style="92" customWidth="1"/>
    <col min="1553" max="1553" width="7" style="92" customWidth="1"/>
    <col min="1554" max="1554" width="8.140625" style="92" customWidth="1"/>
    <col min="1555" max="1555" width="8" style="92" customWidth="1"/>
    <col min="1556" max="1556" width="7.140625" style="92" customWidth="1"/>
    <col min="1557" max="1557" width="6.5703125" style="92" customWidth="1"/>
    <col min="1558" max="1558" width="4.5703125" style="92" customWidth="1"/>
    <col min="1559" max="1559" width="7.85546875" style="92" customWidth="1"/>
    <col min="1560" max="1560" width="8.140625" style="92" customWidth="1"/>
    <col min="1561" max="1564" width="4.5703125" style="92" customWidth="1"/>
    <col min="1565" max="1565" width="11.5703125" style="92"/>
    <col min="1566" max="1566" width="8.42578125" style="92" customWidth="1"/>
    <col min="1567" max="1567" width="5.42578125" style="92" customWidth="1"/>
    <col min="1568" max="1569" width="5.140625" style="92" customWidth="1"/>
    <col min="1570" max="1570" width="6.42578125" style="92" customWidth="1"/>
    <col min="1571" max="1571" width="11.5703125" style="92"/>
    <col min="1572" max="1572" width="8.42578125" style="92" customWidth="1"/>
    <col min="1573" max="1573" width="3.140625" style="92" customWidth="1"/>
    <col min="1574" max="1574" width="5.140625" style="92" customWidth="1"/>
    <col min="1575" max="1575" width="7.42578125" style="92" customWidth="1"/>
    <col min="1576" max="1576" width="4.5703125" style="92" customWidth="1"/>
    <col min="1577" max="1792" width="11.5703125" style="92"/>
    <col min="1793" max="1793" width="1.85546875" style="92" customWidth="1"/>
    <col min="1794" max="1794" width="22.28515625" style="92" customWidth="1"/>
    <col min="1795" max="1796" width="4.5703125" style="92" customWidth="1"/>
    <col min="1797" max="1797" width="7.140625" style="92" customWidth="1"/>
    <col min="1798" max="1798" width="7.85546875" style="92" customWidth="1"/>
    <col min="1799" max="1799" width="4.5703125" style="92" customWidth="1"/>
    <col min="1800" max="1800" width="8.140625" style="92" customWidth="1"/>
    <col min="1801" max="1801" width="27.140625" style="92" customWidth="1"/>
    <col min="1802" max="1802" width="7.140625" style="92" customWidth="1"/>
    <col min="1803" max="1804" width="8.5703125" style="92" customWidth="1"/>
    <col min="1805" max="1805" width="4.5703125" style="92" customWidth="1"/>
    <col min="1806" max="1806" width="7.42578125" style="92" customWidth="1"/>
    <col min="1807" max="1808" width="4.5703125" style="92" customWidth="1"/>
    <col min="1809" max="1809" width="7" style="92" customWidth="1"/>
    <col min="1810" max="1810" width="8.140625" style="92" customWidth="1"/>
    <col min="1811" max="1811" width="8" style="92" customWidth="1"/>
    <col min="1812" max="1812" width="7.140625" style="92" customWidth="1"/>
    <col min="1813" max="1813" width="6.5703125" style="92" customWidth="1"/>
    <col min="1814" max="1814" width="4.5703125" style="92" customWidth="1"/>
    <col min="1815" max="1815" width="7.85546875" style="92" customWidth="1"/>
    <col min="1816" max="1816" width="8.140625" style="92" customWidth="1"/>
    <col min="1817" max="1820" width="4.5703125" style="92" customWidth="1"/>
    <col min="1821" max="1821" width="11.5703125" style="92"/>
    <col min="1822" max="1822" width="8.42578125" style="92" customWidth="1"/>
    <col min="1823" max="1823" width="5.42578125" style="92" customWidth="1"/>
    <col min="1824" max="1825" width="5.140625" style="92" customWidth="1"/>
    <col min="1826" max="1826" width="6.42578125" style="92" customWidth="1"/>
    <col min="1827" max="1827" width="11.5703125" style="92"/>
    <col min="1828" max="1828" width="8.42578125" style="92" customWidth="1"/>
    <col min="1829" max="1829" width="3.140625" style="92" customWidth="1"/>
    <col min="1830" max="1830" width="5.140625" style="92" customWidth="1"/>
    <col min="1831" max="1831" width="7.42578125" style="92" customWidth="1"/>
    <col min="1832" max="1832" width="4.5703125" style="92" customWidth="1"/>
    <col min="1833" max="2048" width="11.5703125" style="92"/>
    <col min="2049" max="2049" width="1.85546875" style="92" customWidth="1"/>
    <col min="2050" max="2050" width="22.28515625" style="92" customWidth="1"/>
    <col min="2051" max="2052" width="4.5703125" style="92" customWidth="1"/>
    <col min="2053" max="2053" width="7.140625" style="92" customWidth="1"/>
    <col min="2054" max="2054" width="7.85546875" style="92" customWidth="1"/>
    <col min="2055" max="2055" width="4.5703125" style="92" customWidth="1"/>
    <col min="2056" max="2056" width="8.140625" style="92" customWidth="1"/>
    <col min="2057" max="2057" width="27.140625" style="92" customWidth="1"/>
    <col min="2058" max="2058" width="7.140625" style="92" customWidth="1"/>
    <col min="2059" max="2060" width="8.5703125" style="92" customWidth="1"/>
    <col min="2061" max="2061" width="4.5703125" style="92" customWidth="1"/>
    <col min="2062" max="2062" width="7.42578125" style="92" customWidth="1"/>
    <col min="2063" max="2064" width="4.5703125" style="92" customWidth="1"/>
    <col min="2065" max="2065" width="7" style="92" customWidth="1"/>
    <col min="2066" max="2066" width="8.140625" style="92" customWidth="1"/>
    <col min="2067" max="2067" width="8" style="92" customWidth="1"/>
    <col min="2068" max="2068" width="7.140625" style="92" customWidth="1"/>
    <col min="2069" max="2069" width="6.5703125" style="92" customWidth="1"/>
    <col min="2070" max="2070" width="4.5703125" style="92" customWidth="1"/>
    <col min="2071" max="2071" width="7.85546875" style="92" customWidth="1"/>
    <col min="2072" max="2072" width="8.140625" style="92" customWidth="1"/>
    <col min="2073" max="2076" width="4.5703125" style="92" customWidth="1"/>
    <col min="2077" max="2077" width="11.5703125" style="92"/>
    <col min="2078" max="2078" width="8.42578125" style="92" customWidth="1"/>
    <col min="2079" max="2079" width="5.42578125" style="92" customWidth="1"/>
    <col min="2080" max="2081" width="5.140625" style="92" customWidth="1"/>
    <col min="2082" max="2082" width="6.42578125" style="92" customWidth="1"/>
    <col min="2083" max="2083" width="11.5703125" style="92"/>
    <col min="2084" max="2084" width="8.42578125" style="92" customWidth="1"/>
    <col min="2085" max="2085" width="3.140625" style="92" customWidth="1"/>
    <col min="2086" max="2086" width="5.140625" style="92" customWidth="1"/>
    <col min="2087" max="2087" width="7.42578125" style="92" customWidth="1"/>
    <col min="2088" max="2088" width="4.5703125" style="92" customWidth="1"/>
    <col min="2089" max="2304" width="11.5703125" style="92"/>
    <col min="2305" max="2305" width="1.85546875" style="92" customWidth="1"/>
    <col min="2306" max="2306" width="22.28515625" style="92" customWidth="1"/>
    <col min="2307" max="2308" width="4.5703125" style="92" customWidth="1"/>
    <col min="2309" max="2309" width="7.140625" style="92" customWidth="1"/>
    <col min="2310" max="2310" width="7.85546875" style="92" customWidth="1"/>
    <col min="2311" max="2311" width="4.5703125" style="92" customWidth="1"/>
    <col min="2312" max="2312" width="8.140625" style="92" customWidth="1"/>
    <col min="2313" max="2313" width="27.140625" style="92" customWidth="1"/>
    <col min="2314" max="2314" width="7.140625" style="92" customWidth="1"/>
    <col min="2315" max="2316" width="8.5703125" style="92" customWidth="1"/>
    <col min="2317" max="2317" width="4.5703125" style="92" customWidth="1"/>
    <col min="2318" max="2318" width="7.42578125" style="92" customWidth="1"/>
    <col min="2319" max="2320" width="4.5703125" style="92" customWidth="1"/>
    <col min="2321" max="2321" width="7" style="92" customWidth="1"/>
    <col min="2322" max="2322" width="8.140625" style="92" customWidth="1"/>
    <col min="2323" max="2323" width="8" style="92" customWidth="1"/>
    <col min="2324" max="2324" width="7.140625" style="92" customWidth="1"/>
    <col min="2325" max="2325" width="6.5703125" style="92" customWidth="1"/>
    <col min="2326" max="2326" width="4.5703125" style="92" customWidth="1"/>
    <col min="2327" max="2327" width="7.85546875" style="92" customWidth="1"/>
    <col min="2328" max="2328" width="8.140625" style="92" customWidth="1"/>
    <col min="2329" max="2332" width="4.5703125" style="92" customWidth="1"/>
    <col min="2333" max="2333" width="11.5703125" style="92"/>
    <col min="2334" max="2334" width="8.42578125" style="92" customWidth="1"/>
    <col min="2335" max="2335" width="5.42578125" style="92" customWidth="1"/>
    <col min="2336" max="2337" width="5.140625" style="92" customWidth="1"/>
    <col min="2338" max="2338" width="6.42578125" style="92" customWidth="1"/>
    <col min="2339" max="2339" width="11.5703125" style="92"/>
    <col min="2340" max="2340" width="8.42578125" style="92" customWidth="1"/>
    <col min="2341" max="2341" width="3.140625" style="92" customWidth="1"/>
    <col min="2342" max="2342" width="5.140625" style="92" customWidth="1"/>
    <col min="2343" max="2343" width="7.42578125" style="92" customWidth="1"/>
    <col min="2344" max="2344" width="4.5703125" style="92" customWidth="1"/>
    <col min="2345" max="2560" width="11.5703125" style="92"/>
    <col min="2561" max="2561" width="1.85546875" style="92" customWidth="1"/>
    <col min="2562" max="2562" width="22.28515625" style="92" customWidth="1"/>
    <col min="2563" max="2564" width="4.5703125" style="92" customWidth="1"/>
    <col min="2565" max="2565" width="7.140625" style="92" customWidth="1"/>
    <col min="2566" max="2566" width="7.85546875" style="92" customWidth="1"/>
    <col min="2567" max="2567" width="4.5703125" style="92" customWidth="1"/>
    <col min="2568" max="2568" width="8.140625" style="92" customWidth="1"/>
    <col min="2569" max="2569" width="27.140625" style="92" customWidth="1"/>
    <col min="2570" max="2570" width="7.140625" style="92" customWidth="1"/>
    <col min="2571" max="2572" width="8.5703125" style="92" customWidth="1"/>
    <col min="2573" max="2573" width="4.5703125" style="92" customWidth="1"/>
    <col min="2574" max="2574" width="7.42578125" style="92" customWidth="1"/>
    <col min="2575" max="2576" width="4.5703125" style="92" customWidth="1"/>
    <col min="2577" max="2577" width="7" style="92" customWidth="1"/>
    <col min="2578" max="2578" width="8.140625" style="92" customWidth="1"/>
    <col min="2579" max="2579" width="8" style="92" customWidth="1"/>
    <col min="2580" max="2580" width="7.140625" style="92" customWidth="1"/>
    <col min="2581" max="2581" width="6.5703125" style="92" customWidth="1"/>
    <col min="2582" max="2582" width="4.5703125" style="92" customWidth="1"/>
    <col min="2583" max="2583" width="7.85546875" style="92" customWidth="1"/>
    <col min="2584" max="2584" width="8.140625" style="92" customWidth="1"/>
    <col min="2585" max="2588" width="4.5703125" style="92" customWidth="1"/>
    <col min="2589" max="2589" width="11.5703125" style="92"/>
    <col min="2590" max="2590" width="8.42578125" style="92" customWidth="1"/>
    <col min="2591" max="2591" width="5.42578125" style="92" customWidth="1"/>
    <col min="2592" max="2593" width="5.140625" style="92" customWidth="1"/>
    <col min="2594" max="2594" width="6.42578125" style="92" customWidth="1"/>
    <col min="2595" max="2595" width="11.5703125" style="92"/>
    <col min="2596" max="2596" width="8.42578125" style="92" customWidth="1"/>
    <col min="2597" max="2597" width="3.140625" style="92" customWidth="1"/>
    <col min="2598" max="2598" width="5.140625" style="92" customWidth="1"/>
    <col min="2599" max="2599" width="7.42578125" style="92" customWidth="1"/>
    <col min="2600" max="2600" width="4.5703125" style="92" customWidth="1"/>
    <col min="2601" max="2816" width="11.5703125" style="92"/>
    <col min="2817" max="2817" width="1.85546875" style="92" customWidth="1"/>
    <col min="2818" max="2818" width="22.28515625" style="92" customWidth="1"/>
    <col min="2819" max="2820" width="4.5703125" style="92" customWidth="1"/>
    <col min="2821" max="2821" width="7.140625" style="92" customWidth="1"/>
    <col min="2822" max="2822" width="7.85546875" style="92" customWidth="1"/>
    <col min="2823" max="2823" width="4.5703125" style="92" customWidth="1"/>
    <col min="2824" max="2824" width="8.140625" style="92" customWidth="1"/>
    <col min="2825" max="2825" width="27.140625" style="92" customWidth="1"/>
    <col min="2826" max="2826" width="7.140625" style="92" customWidth="1"/>
    <col min="2827" max="2828" width="8.5703125" style="92" customWidth="1"/>
    <col min="2829" max="2829" width="4.5703125" style="92" customWidth="1"/>
    <col min="2830" max="2830" width="7.42578125" style="92" customWidth="1"/>
    <col min="2831" max="2832" width="4.5703125" style="92" customWidth="1"/>
    <col min="2833" max="2833" width="7" style="92" customWidth="1"/>
    <col min="2834" max="2834" width="8.140625" style="92" customWidth="1"/>
    <col min="2835" max="2835" width="8" style="92" customWidth="1"/>
    <col min="2836" max="2836" width="7.140625" style="92" customWidth="1"/>
    <col min="2837" max="2837" width="6.5703125" style="92" customWidth="1"/>
    <col min="2838" max="2838" width="4.5703125" style="92" customWidth="1"/>
    <col min="2839" max="2839" width="7.85546875" style="92" customWidth="1"/>
    <col min="2840" max="2840" width="8.140625" style="92" customWidth="1"/>
    <col min="2841" max="2844" width="4.5703125" style="92" customWidth="1"/>
    <col min="2845" max="2845" width="11.5703125" style="92"/>
    <col min="2846" max="2846" width="8.42578125" style="92" customWidth="1"/>
    <col min="2847" max="2847" width="5.42578125" style="92" customWidth="1"/>
    <col min="2848" max="2849" width="5.140625" style="92" customWidth="1"/>
    <col min="2850" max="2850" width="6.42578125" style="92" customWidth="1"/>
    <col min="2851" max="2851" width="11.5703125" style="92"/>
    <col min="2852" max="2852" width="8.42578125" style="92" customWidth="1"/>
    <col min="2853" max="2853" width="3.140625" style="92" customWidth="1"/>
    <col min="2854" max="2854" width="5.140625" style="92" customWidth="1"/>
    <col min="2855" max="2855" width="7.42578125" style="92" customWidth="1"/>
    <col min="2856" max="2856" width="4.5703125" style="92" customWidth="1"/>
    <col min="2857" max="3072" width="11.5703125" style="92"/>
    <col min="3073" max="3073" width="1.85546875" style="92" customWidth="1"/>
    <col min="3074" max="3074" width="22.28515625" style="92" customWidth="1"/>
    <col min="3075" max="3076" width="4.5703125" style="92" customWidth="1"/>
    <col min="3077" max="3077" width="7.140625" style="92" customWidth="1"/>
    <col min="3078" max="3078" width="7.85546875" style="92" customWidth="1"/>
    <col min="3079" max="3079" width="4.5703125" style="92" customWidth="1"/>
    <col min="3080" max="3080" width="8.140625" style="92" customWidth="1"/>
    <col min="3081" max="3081" width="27.140625" style="92" customWidth="1"/>
    <col min="3082" max="3082" width="7.140625" style="92" customWidth="1"/>
    <col min="3083" max="3084" width="8.5703125" style="92" customWidth="1"/>
    <col min="3085" max="3085" width="4.5703125" style="92" customWidth="1"/>
    <col min="3086" max="3086" width="7.42578125" style="92" customWidth="1"/>
    <col min="3087" max="3088" width="4.5703125" style="92" customWidth="1"/>
    <col min="3089" max="3089" width="7" style="92" customWidth="1"/>
    <col min="3090" max="3090" width="8.140625" style="92" customWidth="1"/>
    <col min="3091" max="3091" width="8" style="92" customWidth="1"/>
    <col min="3092" max="3092" width="7.140625" style="92" customWidth="1"/>
    <col min="3093" max="3093" width="6.5703125" style="92" customWidth="1"/>
    <col min="3094" max="3094" width="4.5703125" style="92" customWidth="1"/>
    <col min="3095" max="3095" width="7.85546875" style="92" customWidth="1"/>
    <col min="3096" max="3096" width="8.140625" style="92" customWidth="1"/>
    <col min="3097" max="3100" width="4.5703125" style="92" customWidth="1"/>
    <col min="3101" max="3101" width="11.5703125" style="92"/>
    <col min="3102" max="3102" width="8.42578125" style="92" customWidth="1"/>
    <col min="3103" max="3103" width="5.42578125" style="92" customWidth="1"/>
    <col min="3104" max="3105" width="5.140625" style="92" customWidth="1"/>
    <col min="3106" max="3106" width="6.42578125" style="92" customWidth="1"/>
    <col min="3107" max="3107" width="11.5703125" style="92"/>
    <col min="3108" max="3108" width="8.42578125" style="92" customWidth="1"/>
    <col min="3109" max="3109" width="3.140625" style="92" customWidth="1"/>
    <col min="3110" max="3110" width="5.140625" style="92" customWidth="1"/>
    <col min="3111" max="3111" width="7.42578125" style="92" customWidth="1"/>
    <col min="3112" max="3112" width="4.5703125" style="92" customWidth="1"/>
    <col min="3113" max="3328" width="11.5703125" style="92"/>
    <col min="3329" max="3329" width="1.85546875" style="92" customWidth="1"/>
    <col min="3330" max="3330" width="22.28515625" style="92" customWidth="1"/>
    <col min="3331" max="3332" width="4.5703125" style="92" customWidth="1"/>
    <col min="3333" max="3333" width="7.140625" style="92" customWidth="1"/>
    <col min="3334" max="3334" width="7.85546875" style="92" customWidth="1"/>
    <col min="3335" max="3335" width="4.5703125" style="92" customWidth="1"/>
    <col min="3336" max="3336" width="8.140625" style="92" customWidth="1"/>
    <col min="3337" max="3337" width="27.140625" style="92" customWidth="1"/>
    <col min="3338" max="3338" width="7.140625" style="92" customWidth="1"/>
    <col min="3339" max="3340" width="8.5703125" style="92" customWidth="1"/>
    <col min="3341" max="3341" width="4.5703125" style="92" customWidth="1"/>
    <col min="3342" max="3342" width="7.42578125" style="92" customWidth="1"/>
    <col min="3343" max="3344" width="4.5703125" style="92" customWidth="1"/>
    <col min="3345" max="3345" width="7" style="92" customWidth="1"/>
    <col min="3346" max="3346" width="8.140625" style="92" customWidth="1"/>
    <col min="3347" max="3347" width="8" style="92" customWidth="1"/>
    <col min="3348" max="3348" width="7.140625" style="92" customWidth="1"/>
    <col min="3349" max="3349" width="6.5703125" style="92" customWidth="1"/>
    <col min="3350" max="3350" width="4.5703125" style="92" customWidth="1"/>
    <col min="3351" max="3351" width="7.85546875" style="92" customWidth="1"/>
    <col min="3352" max="3352" width="8.140625" style="92" customWidth="1"/>
    <col min="3353" max="3356" width="4.5703125" style="92" customWidth="1"/>
    <col min="3357" max="3357" width="11.5703125" style="92"/>
    <col min="3358" max="3358" width="8.42578125" style="92" customWidth="1"/>
    <col min="3359" max="3359" width="5.42578125" style="92" customWidth="1"/>
    <col min="3360" max="3361" width="5.140625" style="92" customWidth="1"/>
    <col min="3362" max="3362" width="6.42578125" style="92" customWidth="1"/>
    <col min="3363" max="3363" width="11.5703125" style="92"/>
    <col min="3364" max="3364" width="8.42578125" style="92" customWidth="1"/>
    <col min="3365" max="3365" width="3.140625" style="92" customWidth="1"/>
    <col min="3366" max="3366" width="5.140625" style="92" customWidth="1"/>
    <col min="3367" max="3367" width="7.42578125" style="92" customWidth="1"/>
    <col min="3368" max="3368" width="4.5703125" style="92" customWidth="1"/>
    <col min="3369" max="3584" width="11.5703125" style="92"/>
    <col min="3585" max="3585" width="1.85546875" style="92" customWidth="1"/>
    <col min="3586" max="3586" width="22.28515625" style="92" customWidth="1"/>
    <col min="3587" max="3588" width="4.5703125" style="92" customWidth="1"/>
    <col min="3589" max="3589" width="7.140625" style="92" customWidth="1"/>
    <col min="3590" max="3590" width="7.85546875" style="92" customWidth="1"/>
    <col min="3591" max="3591" width="4.5703125" style="92" customWidth="1"/>
    <col min="3592" max="3592" width="8.140625" style="92" customWidth="1"/>
    <col min="3593" max="3593" width="27.140625" style="92" customWidth="1"/>
    <col min="3594" max="3594" width="7.140625" style="92" customWidth="1"/>
    <col min="3595" max="3596" width="8.5703125" style="92" customWidth="1"/>
    <col min="3597" max="3597" width="4.5703125" style="92" customWidth="1"/>
    <col min="3598" max="3598" width="7.42578125" style="92" customWidth="1"/>
    <col min="3599" max="3600" width="4.5703125" style="92" customWidth="1"/>
    <col min="3601" max="3601" width="7" style="92" customWidth="1"/>
    <col min="3602" max="3602" width="8.140625" style="92" customWidth="1"/>
    <col min="3603" max="3603" width="8" style="92" customWidth="1"/>
    <col min="3604" max="3604" width="7.140625" style="92" customWidth="1"/>
    <col min="3605" max="3605" width="6.5703125" style="92" customWidth="1"/>
    <col min="3606" max="3606" width="4.5703125" style="92" customWidth="1"/>
    <col min="3607" max="3607" width="7.85546875" style="92" customWidth="1"/>
    <col min="3608" max="3608" width="8.140625" style="92" customWidth="1"/>
    <col min="3609" max="3612" width="4.5703125" style="92" customWidth="1"/>
    <col min="3613" max="3613" width="11.5703125" style="92"/>
    <col min="3614" max="3614" width="8.42578125" style="92" customWidth="1"/>
    <col min="3615" max="3615" width="5.42578125" style="92" customWidth="1"/>
    <col min="3616" max="3617" width="5.140625" style="92" customWidth="1"/>
    <col min="3618" max="3618" width="6.42578125" style="92" customWidth="1"/>
    <col min="3619" max="3619" width="11.5703125" style="92"/>
    <col min="3620" max="3620" width="8.42578125" style="92" customWidth="1"/>
    <col min="3621" max="3621" width="3.140625" style="92" customWidth="1"/>
    <col min="3622" max="3622" width="5.140625" style="92" customWidth="1"/>
    <col min="3623" max="3623" width="7.42578125" style="92" customWidth="1"/>
    <col min="3624" max="3624" width="4.5703125" style="92" customWidth="1"/>
    <col min="3625" max="3840" width="11.5703125" style="92"/>
    <col min="3841" max="3841" width="1.85546875" style="92" customWidth="1"/>
    <col min="3842" max="3842" width="22.28515625" style="92" customWidth="1"/>
    <col min="3843" max="3844" width="4.5703125" style="92" customWidth="1"/>
    <col min="3845" max="3845" width="7.140625" style="92" customWidth="1"/>
    <col min="3846" max="3846" width="7.85546875" style="92" customWidth="1"/>
    <col min="3847" max="3847" width="4.5703125" style="92" customWidth="1"/>
    <col min="3848" max="3848" width="8.140625" style="92" customWidth="1"/>
    <col min="3849" max="3849" width="27.140625" style="92" customWidth="1"/>
    <col min="3850" max="3850" width="7.140625" style="92" customWidth="1"/>
    <col min="3851" max="3852" width="8.5703125" style="92" customWidth="1"/>
    <col min="3853" max="3853" width="4.5703125" style="92" customWidth="1"/>
    <col min="3854" max="3854" width="7.42578125" style="92" customWidth="1"/>
    <col min="3855" max="3856" width="4.5703125" style="92" customWidth="1"/>
    <col min="3857" max="3857" width="7" style="92" customWidth="1"/>
    <col min="3858" max="3858" width="8.140625" style="92" customWidth="1"/>
    <col min="3859" max="3859" width="8" style="92" customWidth="1"/>
    <col min="3860" max="3860" width="7.140625" style="92" customWidth="1"/>
    <col min="3861" max="3861" width="6.5703125" style="92" customWidth="1"/>
    <col min="3862" max="3862" width="4.5703125" style="92" customWidth="1"/>
    <col min="3863" max="3863" width="7.85546875" style="92" customWidth="1"/>
    <col min="3864" max="3864" width="8.140625" style="92" customWidth="1"/>
    <col min="3865" max="3868" width="4.5703125" style="92" customWidth="1"/>
    <col min="3869" max="3869" width="11.5703125" style="92"/>
    <col min="3870" max="3870" width="8.42578125" style="92" customWidth="1"/>
    <col min="3871" max="3871" width="5.42578125" style="92" customWidth="1"/>
    <col min="3872" max="3873" width="5.140625" style="92" customWidth="1"/>
    <col min="3874" max="3874" width="6.42578125" style="92" customWidth="1"/>
    <col min="3875" max="3875" width="11.5703125" style="92"/>
    <col min="3876" max="3876" width="8.42578125" style="92" customWidth="1"/>
    <col min="3877" max="3877" width="3.140625" style="92" customWidth="1"/>
    <col min="3878" max="3878" width="5.140625" style="92" customWidth="1"/>
    <col min="3879" max="3879" width="7.42578125" style="92" customWidth="1"/>
    <col min="3880" max="3880" width="4.5703125" style="92" customWidth="1"/>
    <col min="3881" max="4096" width="11.5703125" style="92"/>
    <col min="4097" max="4097" width="1.85546875" style="92" customWidth="1"/>
    <col min="4098" max="4098" width="22.28515625" style="92" customWidth="1"/>
    <col min="4099" max="4100" width="4.5703125" style="92" customWidth="1"/>
    <col min="4101" max="4101" width="7.140625" style="92" customWidth="1"/>
    <col min="4102" max="4102" width="7.85546875" style="92" customWidth="1"/>
    <col min="4103" max="4103" width="4.5703125" style="92" customWidth="1"/>
    <col min="4104" max="4104" width="8.140625" style="92" customWidth="1"/>
    <col min="4105" max="4105" width="27.140625" style="92" customWidth="1"/>
    <col min="4106" max="4106" width="7.140625" style="92" customWidth="1"/>
    <col min="4107" max="4108" width="8.5703125" style="92" customWidth="1"/>
    <col min="4109" max="4109" width="4.5703125" style="92" customWidth="1"/>
    <col min="4110" max="4110" width="7.42578125" style="92" customWidth="1"/>
    <col min="4111" max="4112" width="4.5703125" style="92" customWidth="1"/>
    <col min="4113" max="4113" width="7" style="92" customWidth="1"/>
    <col min="4114" max="4114" width="8.140625" style="92" customWidth="1"/>
    <col min="4115" max="4115" width="8" style="92" customWidth="1"/>
    <col min="4116" max="4116" width="7.140625" style="92" customWidth="1"/>
    <col min="4117" max="4117" width="6.5703125" style="92" customWidth="1"/>
    <col min="4118" max="4118" width="4.5703125" style="92" customWidth="1"/>
    <col min="4119" max="4119" width="7.85546875" style="92" customWidth="1"/>
    <col min="4120" max="4120" width="8.140625" style="92" customWidth="1"/>
    <col min="4121" max="4124" width="4.5703125" style="92" customWidth="1"/>
    <col min="4125" max="4125" width="11.5703125" style="92"/>
    <col min="4126" max="4126" width="8.42578125" style="92" customWidth="1"/>
    <col min="4127" max="4127" width="5.42578125" style="92" customWidth="1"/>
    <col min="4128" max="4129" width="5.140625" style="92" customWidth="1"/>
    <col min="4130" max="4130" width="6.42578125" style="92" customWidth="1"/>
    <col min="4131" max="4131" width="11.5703125" style="92"/>
    <col min="4132" max="4132" width="8.42578125" style="92" customWidth="1"/>
    <col min="4133" max="4133" width="3.140625" style="92" customWidth="1"/>
    <col min="4134" max="4134" width="5.140625" style="92" customWidth="1"/>
    <col min="4135" max="4135" width="7.42578125" style="92" customWidth="1"/>
    <col min="4136" max="4136" width="4.5703125" style="92" customWidth="1"/>
    <col min="4137" max="4352" width="11.5703125" style="92"/>
    <col min="4353" max="4353" width="1.85546875" style="92" customWidth="1"/>
    <col min="4354" max="4354" width="22.28515625" style="92" customWidth="1"/>
    <col min="4355" max="4356" width="4.5703125" style="92" customWidth="1"/>
    <col min="4357" max="4357" width="7.140625" style="92" customWidth="1"/>
    <col min="4358" max="4358" width="7.85546875" style="92" customWidth="1"/>
    <col min="4359" max="4359" width="4.5703125" style="92" customWidth="1"/>
    <col min="4360" max="4360" width="8.140625" style="92" customWidth="1"/>
    <col min="4361" max="4361" width="27.140625" style="92" customWidth="1"/>
    <col min="4362" max="4362" width="7.140625" style="92" customWidth="1"/>
    <col min="4363" max="4364" width="8.5703125" style="92" customWidth="1"/>
    <col min="4365" max="4365" width="4.5703125" style="92" customWidth="1"/>
    <col min="4366" max="4366" width="7.42578125" style="92" customWidth="1"/>
    <col min="4367" max="4368" width="4.5703125" style="92" customWidth="1"/>
    <col min="4369" max="4369" width="7" style="92" customWidth="1"/>
    <col min="4370" max="4370" width="8.140625" style="92" customWidth="1"/>
    <col min="4371" max="4371" width="8" style="92" customWidth="1"/>
    <col min="4372" max="4372" width="7.140625" style="92" customWidth="1"/>
    <col min="4373" max="4373" width="6.5703125" style="92" customWidth="1"/>
    <col min="4374" max="4374" width="4.5703125" style="92" customWidth="1"/>
    <col min="4375" max="4375" width="7.85546875" style="92" customWidth="1"/>
    <col min="4376" max="4376" width="8.140625" style="92" customWidth="1"/>
    <col min="4377" max="4380" width="4.5703125" style="92" customWidth="1"/>
    <col min="4381" max="4381" width="11.5703125" style="92"/>
    <col min="4382" max="4382" width="8.42578125" style="92" customWidth="1"/>
    <col min="4383" max="4383" width="5.42578125" style="92" customWidth="1"/>
    <col min="4384" max="4385" width="5.140625" style="92" customWidth="1"/>
    <col min="4386" max="4386" width="6.42578125" style="92" customWidth="1"/>
    <col min="4387" max="4387" width="11.5703125" style="92"/>
    <col min="4388" max="4388" width="8.42578125" style="92" customWidth="1"/>
    <col min="4389" max="4389" width="3.140625" style="92" customWidth="1"/>
    <col min="4390" max="4390" width="5.140625" style="92" customWidth="1"/>
    <col min="4391" max="4391" width="7.42578125" style="92" customWidth="1"/>
    <col min="4392" max="4392" width="4.5703125" style="92" customWidth="1"/>
    <col min="4393" max="4608" width="11.5703125" style="92"/>
    <col min="4609" max="4609" width="1.85546875" style="92" customWidth="1"/>
    <col min="4610" max="4610" width="22.28515625" style="92" customWidth="1"/>
    <col min="4611" max="4612" width="4.5703125" style="92" customWidth="1"/>
    <col min="4613" max="4613" width="7.140625" style="92" customWidth="1"/>
    <col min="4614" max="4614" width="7.85546875" style="92" customWidth="1"/>
    <col min="4615" max="4615" width="4.5703125" style="92" customWidth="1"/>
    <col min="4616" max="4616" width="8.140625" style="92" customWidth="1"/>
    <col min="4617" max="4617" width="27.140625" style="92" customWidth="1"/>
    <col min="4618" max="4618" width="7.140625" style="92" customWidth="1"/>
    <col min="4619" max="4620" width="8.5703125" style="92" customWidth="1"/>
    <col min="4621" max="4621" width="4.5703125" style="92" customWidth="1"/>
    <col min="4622" max="4622" width="7.42578125" style="92" customWidth="1"/>
    <col min="4623" max="4624" width="4.5703125" style="92" customWidth="1"/>
    <col min="4625" max="4625" width="7" style="92" customWidth="1"/>
    <col min="4626" max="4626" width="8.140625" style="92" customWidth="1"/>
    <col min="4627" max="4627" width="8" style="92" customWidth="1"/>
    <col min="4628" max="4628" width="7.140625" style="92" customWidth="1"/>
    <col min="4629" max="4629" width="6.5703125" style="92" customWidth="1"/>
    <col min="4630" max="4630" width="4.5703125" style="92" customWidth="1"/>
    <col min="4631" max="4631" width="7.85546875" style="92" customWidth="1"/>
    <col min="4632" max="4632" width="8.140625" style="92" customWidth="1"/>
    <col min="4633" max="4636" width="4.5703125" style="92" customWidth="1"/>
    <col min="4637" max="4637" width="11.5703125" style="92"/>
    <col min="4638" max="4638" width="8.42578125" style="92" customWidth="1"/>
    <col min="4639" max="4639" width="5.42578125" style="92" customWidth="1"/>
    <col min="4640" max="4641" width="5.140625" style="92" customWidth="1"/>
    <col min="4642" max="4642" width="6.42578125" style="92" customWidth="1"/>
    <col min="4643" max="4643" width="11.5703125" style="92"/>
    <col min="4644" max="4644" width="8.42578125" style="92" customWidth="1"/>
    <col min="4645" max="4645" width="3.140625" style="92" customWidth="1"/>
    <col min="4646" max="4646" width="5.140625" style="92" customWidth="1"/>
    <col min="4647" max="4647" width="7.42578125" style="92" customWidth="1"/>
    <col min="4648" max="4648" width="4.5703125" style="92" customWidth="1"/>
    <col min="4649" max="4864" width="11.5703125" style="92"/>
    <col min="4865" max="4865" width="1.85546875" style="92" customWidth="1"/>
    <col min="4866" max="4866" width="22.28515625" style="92" customWidth="1"/>
    <col min="4867" max="4868" width="4.5703125" style="92" customWidth="1"/>
    <col min="4869" max="4869" width="7.140625" style="92" customWidth="1"/>
    <col min="4870" max="4870" width="7.85546875" style="92" customWidth="1"/>
    <col min="4871" max="4871" width="4.5703125" style="92" customWidth="1"/>
    <col min="4872" max="4872" width="8.140625" style="92" customWidth="1"/>
    <col min="4873" max="4873" width="27.140625" style="92" customWidth="1"/>
    <col min="4874" max="4874" width="7.140625" style="92" customWidth="1"/>
    <col min="4875" max="4876" width="8.5703125" style="92" customWidth="1"/>
    <col min="4877" max="4877" width="4.5703125" style="92" customWidth="1"/>
    <col min="4878" max="4878" width="7.42578125" style="92" customWidth="1"/>
    <col min="4879" max="4880" width="4.5703125" style="92" customWidth="1"/>
    <col min="4881" max="4881" width="7" style="92" customWidth="1"/>
    <col min="4882" max="4882" width="8.140625" style="92" customWidth="1"/>
    <col min="4883" max="4883" width="8" style="92" customWidth="1"/>
    <col min="4884" max="4884" width="7.140625" style="92" customWidth="1"/>
    <col min="4885" max="4885" width="6.5703125" style="92" customWidth="1"/>
    <col min="4886" max="4886" width="4.5703125" style="92" customWidth="1"/>
    <col min="4887" max="4887" width="7.85546875" style="92" customWidth="1"/>
    <col min="4888" max="4888" width="8.140625" style="92" customWidth="1"/>
    <col min="4889" max="4892" width="4.5703125" style="92" customWidth="1"/>
    <col min="4893" max="4893" width="11.5703125" style="92"/>
    <col min="4894" max="4894" width="8.42578125" style="92" customWidth="1"/>
    <col min="4895" max="4895" width="5.42578125" style="92" customWidth="1"/>
    <col min="4896" max="4897" width="5.140625" style="92" customWidth="1"/>
    <col min="4898" max="4898" width="6.42578125" style="92" customWidth="1"/>
    <col min="4899" max="4899" width="11.5703125" style="92"/>
    <col min="4900" max="4900" width="8.42578125" style="92" customWidth="1"/>
    <col min="4901" max="4901" width="3.140625" style="92" customWidth="1"/>
    <col min="4902" max="4902" width="5.140625" style="92" customWidth="1"/>
    <col min="4903" max="4903" width="7.42578125" style="92" customWidth="1"/>
    <col min="4904" max="4904" width="4.5703125" style="92" customWidth="1"/>
    <col min="4905" max="5120" width="11.5703125" style="92"/>
    <col min="5121" max="5121" width="1.85546875" style="92" customWidth="1"/>
    <col min="5122" max="5122" width="22.28515625" style="92" customWidth="1"/>
    <col min="5123" max="5124" width="4.5703125" style="92" customWidth="1"/>
    <col min="5125" max="5125" width="7.140625" style="92" customWidth="1"/>
    <col min="5126" max="5126" width="7.85546875" style="92" customWidth="1"/>
    <col min="5127" max="5127" width="4.5703125" style="92" customWidth="1"/>
    <col min="5128" max="5128" width="8.140625" style="92" customWidth="1"/>
    <col min="5129" max="5129" width="27.140625" style="92" customWidth="1"/>
    <col min="5130" max="5130" width="7.140625" style="92" customWidth="1"/>
    <col min="5131" max="5132" width="8.5703125" style="92" customWidth="1"/>
    <col min="5133" max="5133" width="4.5703125" style="92" customWidth="1"/>
    <col min="5134" max="5134" width="7.42578125" style="92" customWidth="1"/>
    <col min="5135" max="5136" width="4.5703125" style="92" customWidth="1"/>
    <col min="5137" max="5137" width="7" style="92" customWidth="1"/>
    <col min="5138" max="5138" width="8.140625" style="92" customWidth="1"/>
    <col min="5139" max="5139" width="8" style="92" customWidth="1"/>
    <col min="5140" max="5140" width="7.140625" style="92" customWidth="1"/>
    <col min="5141" max="5141" width="6.5703125" style="92" customWidth="1"/>
    <col min="5142" max="5142" width="4.5703125" style="92" customWidth="1"/>
    <col min="5143" max="5143" width="7.85546875" style="92" customWidth="1"/>
    <col min="5144" max="5144" width="8.140625" style="92" customWidth="1"/>
    <col min="5145" max="5148" width="4.5703125" style="92" customWidth="1"/>
    <col min="5149" max="5149" width="11.5703125" style="92"/>
    <col min="5150" max="5150" width="8.42578125" style="92" customWidth="1"/>
    <col min="5151" max="5151" width="5.42578125" style="92" customWidth="1"/>
    <col min="5152" max="5153" width="5.140625" style="92" customWidth="1"/>
    <col min="5154" max="5154" width="6.42578125" style="92" customWidth="1"/>
    <col min="5155" max="5155" width="11.5703125" style="92"/>
    <col min="5156" max="5156" width="8.42578125" style="92" customWidth="1"/>
    <col min="5157" max="5157" width="3.140625" style="92" customWidth="1"/>
    <col min="5158" max="5158" width="5.140625" style="92" customWidth="1"/>
    <col min="5159" max="5159" width="7.42578125" style="92" customWidth="1"/>
    <col min="5160" max="5160" width="4.5703125" style="92" customWidth="1"/>
    <col min="5161" max="5376" width="11.5703125" style="92"/>
    <col min="5377" max="5377" width="1.85546875" style="92" customWidth="1"/>
    <col min="5378" max="5378" width="22.28515625" style="92" customWidth="1"/>
    <col min="5379" max="5380" width="4.5703125" style="92" customWidth="1"/>
    <col min="5381" max="5381" width="7.140625" style="92" customWidth="1"/>
    <col min="5382" max="5382" width="7.85546875" style="92" customWidth="1"/>
    <col min="5383" max="5383" width="4.5703125" style="92" customWidth="1"/>
    <col min="5384" max="5384" width="8.140625" style="92" customWidth="1"/>
    <col min="5385" max="5385" width="27.140625" style="92" customWidth="1"/>
    <col min="5386" max="5386" width="7.140625" style="92" customWidth="1"/>
    <col min="5387" max="5388" width="8.5703125" style="92" customWidth="1"/>
    <col min="5389" max="5389" width="4.5703125" style="92" customWidth="1"/>
    <col min="5390" max="5390" width="7.42578125" style="92" customWidth="1"/>
    <col min="5391" max="5392" width="4.5703125" style="92" customWidth="1"/>
    <col min="5393" max="5393" width="7" style="92" customWidth="1"/>
    <col min="5394" max="5394" width="8.140625" style="92" customWidth="1"/>
    <col min="5395" max="5395" width="8" style="92" customWidth="1"/>
    <col min="5396" max="5396" width="7.140625" style="92" customWidth="1"/>
    <col min="5397" max="5397" width="6.5703125" style="92" customWidth="1"/>
    <col min="5398" max="5398" width="4.5703125" style="92" customWidth="1"/>
    <col min="5399" max="5399" width="7.85546875" style="92" customWidth="1"/>
    <col min="5400" max="5400" width="8.140625" style="92" customWidth="1"/>
    <col min="5401" max="5404" width="4.5703125" style="92" customWidth="1"/>
    <col min="5405" max="5405" width="11.5703125" style="92"/>
    <col min="5406" max="5406" width="8.42578125" style="92" customWidth="1"/>
    <col min="5407" max="5407" width="5.42578125" style="92" customWidth="1"/>
    <col min="5408" max="5409" width="5.140625" style="92" customWidth="1"/>
    <col min="5410" max="5410" width="6.42578125" style="92" customWidth="1"/>
    <col min="5411" max="5411" width="11.5703125" style="92"/>
    <col min="5412" max="5412" width="8.42578125" style="92" customWidth="1"/>
    <col min="5413" max="5413" width="3.140625" style="92" customWidth="1"/>
    <col min="5414" max="5414" width="5.140625" style="92" customWidth="1"/>
    <col min="5415" max="5415" width="7.42578125" style="92" customWidth="1"/>
    <col min="5416" max="5416" width="4.5703125" style="92" customWidth="1"/>
    <col min="5417" max="5632" width="11.5703125" style="92"/>
    <col min="5633" max="5633" width="1.85546875" style="92" customWidth="1"/>
    <col min="5634" max="5634" width="22.28515625" style="92" customWidth="1"/>
    <col min="5635" max="5636" width="4.5703125" style="92" customWidth="1"/>
    <col min="5637" max="5637" width="7.140625" style="92" customWidth="1"/>
    <col min="5638" max="5638" width="7.85546875" style="92" customWidth="1"/>
    <col min="5639" max="5639" width="4.5703125" style="92" customWidth="1"/>
    <col min="5640" max="5640" width="8.140625" style="92" customWidth="1"/>
    <col min="5641" max="5641" width="27.140625" style="92" customWidth="1"/>
    <col min="5642" max="5642" width="7.140625" style="92" customWidth="1"/>
    <col min="5643" max="5644" width="8.5703125" style="92" customWidth="1"/>
    <col min="5645" max="5645" width="4.5703125" style="92" customWidth="1"/>
    <col min="5646" max="5646" width="7.42578125" style="92" customWidth="1"/>
    <col min="5647" max="5648" width="4.5703125" style="92" customWidth="1"/>
    <col min="5649" max="5649" width="7" style="92" customWidth="1"/>
    <col min="5650" max="5650" width="8.140625" style="92" customWidth="1"/>
    <col min="5651" max="5651" width="8" style="92" customWidth="1"/>
    <col min="5652" max="5652" width="7.140625" style="92" customWidth="1"/>
    <col min="5653" max="5653" width="6.5703125" style="92" customWidth="1"/>
    <col min="5654" max="5654" width="4.5703125" style="92" customWidth="1"/>
    <col min="5655" max="5655" width="7.85546875" style="92" customWidth="1"/>
    <col min="5656" max="5656" width="8.140625" style="92" customWidth="1"/>
    <col min="5657" max="5660" width="4.5703125" style="92" customWidth="1"/>
    <col min="5661" max="5661" width="11.5703125" style="92"/>
    <col min="5662" max="5662" width="8.42578125" style="92" customWidth="1"/>
    <col min="5663" max="5663" width="5.42578125" style="92" customWidth="1"/>
    <col min="5664" max="5665" width="5.140625" style="92" customWidth="1"/>
    <col min="5666" max="5666" width="6.42578125" style="92" customWidth="1"/>
    <col min="5667" max="5667" width="11.5703125" style="92"/>
    <col min="5668" max="5668" width="8.42578125" style="92" customWidth="1"/>
    <col min="5669" max="5669" width="3.140625" style="92" customWidth="1"/>
    <col min="5670" max="5670" width="5.140625" style="92" customWidth="1"/>
    <col min="5671" max="5671" width="7.42578125" style="92" customWidth="1"/>
    <col min="5672" max="5672" width="4.5703125" style="92" customWidth="1"/>
    <col min="5673" max="5888" width="11.5703125" style="92"/>
    <col min="5889" max="5889" width="1.85546875" style="92" customWidth="1"/>
    <col min="5890" max="5890" width="22.28515625" style="92" customWidth="1"/>
    <col min="5891" max="5892" width="4.5703125" style="92" customWidth="1"/>
    <col min="5893" max="5893" width="7.140625" style="92" customWidth="1"/>
    <col min="5894" max="5894" width="7.85546875" style="92" customWidth="1"/>
    <col min="5895" max="5895" width="4.5703125" style="92" customWidth="1"/>
    <col min="5896" max="5896" width="8.140625" style="92" customWidth="1"/>
    <col min="5897" max="5897" width="27.140625" style="92" customWidth="1"/>
    <col min="5898" max="5898" width="7.140625" style="92" customWidth="1"/>
    <col min="5899" max="5900" width="8.5703125" style="92" customWidth="1"/>
    <col min="5901" max="5901" width="4.5703125" style="92" customWidth="1"/>
    <col min="5902" max="5902" width="7.42578125" style="92" customWidth="1"/>
    <col min="5903" max="5904" width="4.5703125" style="92" customWidth="1"/>
    <col min="5905" max="5905" width="7" style="92" customWidth="1"/>
    <col min="5906" max="5906" width="8.140625" style="92" customWidth="1"/>
    <col min="5907" max="5907" width="8" style="92" customWidth="1"/>
    <col min="5908" max="5908" width="7.140625" style="92" customWidth="1"/>
    <col min="5909" max="5909" width="6.5703125" style="92" customWidth="1"/>
    <col min="5910" max="5910" width="4.5703125" style="92" customWidth="1"/>
    <col min="5911" max="5911" width="7.85546875" style="92" customWidth="1"/>
    <col min="5912" max="5912" width="8.140625" style="92" customWidth="1"/>
    <col min="5913" max="5916" width="4.5703125" style="92" customWidth="1"/>
    <col min="5917" max="5917" width="11.5703125" style="92"/>
    <col min="5918" max="5918" width="8.42578125" style="92" customWidth="1"/>
    <col min="5919" max="5919" width="5.42578125" style="92" customWidth="1"/>
    <col min="5920" max="5921" width="5.140625" style="92" customWidth="1"/>
    <col min="5922" max="5922" width="6.42578125" style="92" customWidth="1"/>
    <col min="5923" max="5923" width="11.5703125" style="92"/>
    <col min="5924" max="5924" width="8.42578125" style="92" customWidth="1"/>
    <col min="5925" max="5925" width="3.140625" style="92" customWidth="1"/>
    <col min="5926" max="5926" width="5.140625" style="92" customWidth="1"/>
    <col min="5927" max="5927" width="7.42578125" style="92" customWidth="1"/>
    <col min="5928" max="5928" width="4.5703125" style="92" customWidth="1"/>
    <col min="5929" max="6144" width="11.5703125" style="92"/>
    <col min="6145" max="6145" width="1.85546875" style="92" customWidth="1"/>
    <col min="6146" max="6146" width="22.28515625" style="92" customWidth="1"/>
    <col min="6147" max="6148" width="4.5703125" style="92" customWidth="1"/>
    <col min="6149" max="6149" width="7.140625" style="92" customWidth="1"/>
    <col min="6150" max="6150" width="7.85546875" style="92" customWidth="1"/>
    <col min="6151" max="6151" width="4.5703125" style="92" customWidth="1"/>
    <col min="6152" max="6152" width="8.140625" style="92" customWidth="1"/>
    <col min="6153" max="6153" width="27.140625" style="92" customWidth="1"/>
    <col min="6154" max="6154" width="7.140625" style="92" customWidth="1"/>
    <col min="6155" max="6156" width="8.5703125" style="92" customWidth="1"/>
    <col min="6157" max="6157" width="4.5703125" style="92" customWidth="1"/>
    <col min="6158" max="6158" width="7.42578125" style="92" customWidth="1"/>
    <col min="6159" max="6160" width="4.5703125" style="92" customWidth="1"/>
    <col min="6161" max="6161" width="7" style="92" customWidth="1"/>
    <col min="6162" max="6162" width="8.140625" style="92" customWidth="1"/>
    <col min="6163" max="6163" width="8" style="92" customWidth="1"/>
    <col min="6164" max="6164" width="7.140625" style="92" customWidth="1"/>
    <col min="6165" max="6165" width="6.5703125" style="92" customWidth="1"/>
    <col min="6166" max="6166" width="4.5703125" style="92" customWidth="1"/>
    <col min="6167" max="6167" width="7.85546875" style="92" customWidth="1"/>
    <col min="6168" max="6168" width="8.140625" style="92" customWidth="1"/>
    <col min="6169" max="6172" width="4.5703125" style="92" customWidth="1"/>
    <col min="6173" max="6173" width="11.5703125" style="92"/>
    <col min="6174" max="6174" width="8.42578125" style="92" customWidth="1"/>
    <col min="6175" max="6175" width="5.42578125" style="92" customWidth="1"/>
    <col min="6176" max="6177" width="5.140625" style="92" customWidth="1"/>
    <col min="6178" max="6178" width="6.42578125" style="92" customWidth="1"/>
    <col min="6179" max="6179" width="11.5703125" style="92"/>
    <col min="6180" max="6180" width="8.42578125" style="92" customWidth="1"/>
    <col min="6181" max="6181" width="3.140625" style="92" customWidth="1"/>
    <col min="6182" max="6182" width="5.140625" style="92" customWidth="1"/>
    <col min="6183" max="6183" width="7.42578125" style="92" customWidth="1"/>
    <col min="6184" max="6184" width="4.5703125" style="92" customWidth="1"/>
    <col min="6185" max="6400" width="11.5703125" style="92"/>
    <col min="6401" max="6401" width="1.85546875" style="92" customWidth="1"/>
    <col min="6402" max="6402" width="22.28515625" style="92" customWidth="1"/>
    <col min="6403" max="6404" width="4.5703125" style="92" customWidth="1"/>
    <col min="6405" max="6405" width="7.140625" style="92" customWidth="1"/>
    <col min="6406" max="6406" width="7.85546875" style="92" customWidth="1"/>
    <col min="6407" max="6407" width="4.5703125" style="92" customWidth="1"/>
    <col min="6408" max="6408" width="8.140625" style="92" customWidth="1"/>
    <col min="6409" max="6409" width="27.140625" style="92" customWidth="1"/>
    <col min="6410" max="6410" width="7.140625" style="92" customWidth="1"/>
    <col min="6411" max="6412" width="8.5703125" style="92" customWidth="1"/>
    <col min="6413" max="6413" width="4.5703125" style="92" customWidth="1"/>
    <col min="6414" max="6414" width="7.42578125" style="92" customWidth="1"/>
    <col min="6415" max="6416" width="4.5703125" style="92" customWidth="1"/>
    <col min="6417" max="6417" width="7" style="92" customWidth="1"/>
    <col min="6418" max="6418" width="8.140625" style="92" customWidth="1"/>
    <col min="6419" max="6419" width="8" style="92" customWidth="1"/>
    <col min="6420" max="6420" width="7.140625" style="92" customWidth="1"/>
    <col min="6421" max="6421" width="6.5703125" style="92" customWidth="1"/>
    <col min="6422" max="6422" width="4.5703125" style="92" customWidth="1"/>
    <col min="6423" max="6423" width="7.85546875" style="92" customWidth="1"/>
    <col min="6424" max="6424" width="8.140625" style="92" customWidth="1"/>
    <col min="6425" max="6428" width="4.5703125" style="92" customWidth="1"/>
    <col min="6429" max="6429" width="11.5703125" style="92"/>
    <col min="6430" max="6430" width="8.42578125" style="92" customWidth="1"/>
    <col min="6431" max="6431" width="5.42578125" style="92" customWidth="1"/>
    <col min="6432" max="6433" width="5.140625" style="92" customWidth="1"/>
    <col min="6434" max="6434" width="6.42578125" style="92" customWidth="1"/>
    <col min="6435" max="6435" width="11.5703125" style="92"/>
    <col min="6436" max="6436" width="8.42578125" style="92" customWidth="1"/>
    <col min="6437" max="6437" width="3.140625" style="92" customWidth="1"/>
    <col min="6438" max="6438" width="5.140625" style="92" customWidth="1"/>
    <col min="6439" max="6439" width="7.42578125" style="92" customWidth="1"/>
    <col min="6440" max="6440" width="4.5703125" style="92" customWidth="1"/>
    <col min="6441" max="6656" width="11.5703125" style="92"/>
    <col min="6657" max="6657" width="1.85546875" style="92" customWidth="1"/>
    <col min="6658" max="6658" width="22.28515625" style="92" customWidth="1"/>
    <col min="6659" max="6660" width="4.5703125" style="92" customWidth="1"/>
    <col min="6661" max="6661" width="7.140625" style="92" customWidth="1"/>
    <col min="6662" max="6662" width="7.85546875" style="92" customWidth="1"/>
    <col min="6663" max="6663" width="4.5703125" style="92" customWidth="1"/>
    <col min="6664" max="6664" width="8.140625" style="92" customWidth="1"/>
    <col min="6665" max="6665" width="27.140625" style="92" customWidth="1"/>
    <col min="6666" max="6666" width="7.140625" style="92" customWidth="1"/>
    <col min="6667" max="6668" width="8.5703125" style="92" customWidth="1"/>
    <col min="6669" max="6669" width="4.5703125" style="92" customWidth="1"/>
    <col min="6670" max="6670" width="7.42578125" style="92" customWidth="1"/>
    <col min="6671" max="6672" width="4.5703125" style="92" customWidth="1"/>
    <col min="6673" max="6673" width="7" style="92" customWidth="1"/>
    <col min="6674" max="6674" width="8.140625" style="92" customWidth="1"/>
    <col min="6675" max="6675" width="8" style="92" customWidth="1"/>
    <col min="6676" max="6676" width="7.140625" style="92" customWidth="1"/>
    <col min="6677" max="6677" width="6.5703125" style="92" customWidth="1"/>
    <col min="6678" max="6678" width="4.5703125" style="92" customWidth="1"/>
    <col min="6679" max="6679" width="7.85546875" style="92" customWidth="1"/>
    <col min="6680" max="6680" width="8.140625" style="92" customWidth="1"/>
    <col min="6681" max="6684" width="4.5703125" style="92" customWidth="1"/>
    <col min="6685" max="6685" width="11.5703125" style="92"/>
    <col min="6686" max="6686" width="8.42578125" style="92" customWidth="1"/>
    <col min="6687" max="6687" width="5.42578125" style="92" customWidth="1"/>
    <col min="6688" max="6689" width="5.140625" style="92" customWidth="1"/>
    <col min="6690" max="6690" width="6.42578125" style="92" customWidth="1"/>
    <col min="6691" max="6691" width="11.5703125" style="92"/>
    <col min="6692" max="6692" width="8.42578125" style="92" customWidth="1"/>
    <col min="6693" max="6693" width="3.140625" style="92" customWidth="1"/>
    <col min="6694" max="6694" width="5.140625" style="92" customWidth="1"/>
    <col min="6695" max="6695" width="7.42578125" style="92" customWidth="1"/>
    <col min="6696" max="6696" width="4.5703125" style="92" customWidth="1"/>
    <col min="6697" max="6912" width="11.5703125" style="92"/>
    <col min="6913" max="6913" width="1.85546875" style="92" customWidth="1"/>
    <col min="6914" max="6914" width="22.28515625" style="92" customWidth="1"/>
    <col min="6915" max="6916" width="4.5703125" style="92" customWidth="1"/>
    <col min="6917" max="6917" width="7.140625" style="92" customWidth="1"/>
    <col min="6918" max="6918" width="7.85546875" style="92" customWidth="1"/>
    <col min="6919" max="6919" width="4.5703125" style="92" customWidth="1"/>
    <col min="6920" max="6920" width="8.140625" style="92" customWidth="1"/>
    <col min="6921" max="6921" width="27.140625" style="92" customWidth="1"/>
    <col min="6922" max="6922" width="7.140625" style="92" customWidth="1"/>
    <col min="6923" max="6924" width="8.5703125" style="92" customWidth="1"/>
    <col min="6925" max="6925" width="4.5703125" style="92" customWidth="1"/>
    <col min="6926" max="6926" width="7.42578125" style="92" customWidth="1"/>
    <col min="6927" max="6928" width="4.5703125" style="92" customWidth="1"/>
    <col min="6929" max="6929" width="7" style="92" customWidth="1"/>
    <col min="6930" max="6930" width="8.140625" style="92" customWidth="1"/>
    <col min="6931" max="6931" width="8" style="92" customWidth="1"/>
    <col min="6932" max="6932" width="7.140625" style="92" customWidth="1"/>
    <col min="6933" max="6933" width="6.5703125" style="92" customWidth="1"/>
    <col min="6934" max="6934" width="4.5703125" style="92" customWidth="1"/>
    <col min="6935" max="6935" width="7.85546875" style="92" customWidth="1"/>
    <col min="6936" max="6936" width="8.140625" style="92" customWidth="1"/>
    <col min="6937" max="6940" width="4.5703125" style="92" customWidth="1"/>
    <col min="6941" max="6941" width="11.5703125" style="92"/>
    <col min="6942" max="6942" width="8.42578125" style="92" customWidth="1"/>
    <col min="6943" max="6943" width="5.42578125" style="92" customWidth="1"/>
    <col min="6944" max="6945" width="5.140625" style="92" customWidth="1"/>
    <col min="6946" max="6946" width="6.42578125" style="92" customWidth="1"/>
    <col min="6947" max="6947" width="11.5703125" style="92"/>
    <col min="6948" max="6948" width="8.42578125" style="92" customWidth="1"/>
    <col min="6949" max="6949" width="3.140625" style="92" customWidth="1"/>
    <col min="6950" max="6950" width="5.140625" style="92" customWidth="1"/>
    <col min="6951" max="6951" width="7.42578125" style="92" customWidth="1"/>
    <col min="6952" max="6952" width="4.5703125" style="92" customWidth="1"/>
    <col min="6953" max="7168" width="11.5703125" style="92"/>
    <col min="7169" max="7169" width="1.85546875" style="92" customWidth="1"/>
    <col min="7170" max="7170" width="22.28515625" style="92" customWidth="1"/>
    <col min="7171" max="7172" width="4.5703125" style="92" customWidth="1"/>
    <col min="7173" max="7173" width="7.140625" style="92" customWidth="1"/>
    <col min="7174" max="7174" width="7.85546875" style="92" customWidth="1"/>
    <col min="7175" max="7175" width="4.5703125" style="92" customWidth="1"/>
    <col min="7176" max="7176" width="8.140625" style="92" customWidth="1"/>
    <col min="7177" max="7177" width="27.140625" style="92" customWidth="1"/>
    <col min="7178" max="7178" width="7.140625" style="92" customWidth="1"/>
    <col min="7179" max="7180" width="8.5703125" style="92" customWidth="1"/>
    <col min="7181" max="7181" width="4.5703125" style="92" customWidth="1"/>
    <col min="7182" max="7182" width="7.42578125" style="92" customWidth="1"/>
    <col min="7183" max="7184" width="4.5703125" style="92" customWidth="1"/>
    <col min="7185" max="7185" width="7" style="92" customWidth="1"/>
    <col min="7186" max="7186" width="8.140625" style="92" customWidth="1"/>
    <col min="7187" max="7187" width="8" style="92" customWidth="1"/>
    <col min="7188" max="7188" width="7.140625" style="92" customWidth="1"/>
    <col min="7189" max="7189" width="6.5703125" style="92" customWidth="1"/>
    <col min="7190" max="7190" width="4.5703125" style="92" customWidth="1"/>
    <col min="7191" max="7191" width="7.85546875" style="92" customWidth="1"/>
    <col min="7192" max="7192" width="8.140625" style="92" customWidth="1"/>
    <col min="7193" max="7196" width="4.5703125" style="92" customWidth="1"/>
    <col min="7197" max="7197" width="11.5703125" style="92"/>
    <col min="7198" max="7198" width="8.42578125" style="92" customWidth="1"/>
    <col min="7199" max="7199" width="5.42578125" style="92" customWidth="1"/>
    <col min="7200" max="7201" width="5.140625" style="92" customWidth="1"/>
    <col min="7202" max="7202" width="6.42578125" style="92" customWidth="1"/>
    <col min="7203" max="7203" width="11.5703125" style="92"/>
    <col min="7204" max="7204" width="8.42578125" style="92" customWidth="1"/>
    <col min="7205" max="7205" width="3.140625" style="92" customWidth="1"/>
    <col min="7206" max="7206" width="5.140625" style="92" customWidth="1"/>
    <col min="7207" max="7207" width="7.42578125" style="92" customWidth="1"/>
    <col min="7208" max="7208" width="4.5703125" style="92" customWidth="1"/>
    <col min="7209" max="7424" width="11.5703125" style="92"/>
    <col min="7425" max="7425" width="1.85546875" style="92" customWidth="1"/>
    <col min="7426" max="7426" width="22.28515625" style="92" customWidth="1"/>
    <col min="7427" max="7428" width="4.5703125" style="92" customWidth="1"/>
    <col min="7429" max="7429" width="7.140625" style="92" customWidth="1"/>
    <col min="7430" max="7430" width="7.85546875" style="92" customWidth="1"/>
    <col min="7431" max="7431" width="4.5703125" style="92" customWidth="1"/>
    <col min="7432" max="7432" width="8.140625" style="92" customWidth="1"/>
    <col min="7433" max="7433" width="27.140625" style="92" customWidth="1"/>
    <col min="7434" max="7434" width="7.140625" style="92" customWidth="1"/>
    <col min="7435" max="7436" width="8.5703125" style="92" customWidth="1"/>
    <col min="7437" max="7437" width="4.5703125" style="92" customWidth="1"/>
    <col min="7438" max="7438" width="7.42578125" style="92" customWidth="1"/>
    <col min="7439" max="7440" width="4.5703125" style="92" customWidth="1"/>
    <col min="7441" max="7441" width="7" style="92" customWidth="1"/>
    <col min="7442" max="7442" width="8.140625" style="92" customWidth="1"/>
    <col min="7443" max="7443" width="8" style="92" customWidth="1"/>
    <col min="7444" max="7444" width="7.140625" style="92" customWidth="1"/>
    <col min="7445" max="7445" width="6.5703125" style="92" customWidth="1"/>
    <col min="7446" max="7446" width="4.5703125" style="92" customWidth="1"/>
    <col min="7447" max="7447" width="7.85546875" style="92" customWidth="1"/>
    <col min="7448" max="7448" width="8.140625" style="92" customWidth="1"/>
    <col min="7449" max="7452" width="4.5703125" style="92" customWidth="1"/>
    <col min="7453" max="7453" width="11.5703125" style="92"/>
    <col min="7454" max="7454" width="8.42578125" style="92" customWidth="1"/>
    <col min="7455" max="7455" width="5.42578125" style="92" customWidth="1"/>
    <col min="7456" max="7457" width="5.140625" style="92" customWidth="1"/>
    <col min="7458" max="7458" width="6.42578125" style="92" customWidth="1"/>
    <col min="7459" max="7459" width="11.5703125" style="92"/>
    <col min="7460" max="7460" width="8.42578125" style="92" customWidth="1"/>
    <col min="7461" max="7461" width="3.140625" style="92" customWidth="1"/>
    <col min="7462" max="7462" width="5.140625" style="92" customWidth="1"/>
    <col min="7463" max="7463" width="7.42578125" style="92" customWidth="1"/>
    <col min="7464" max="7464" width="4.5703125" style="92" customWidth="1"/>
    <col min="7465" max="7680" width="11.5703125" style="92"/>
    <col min="7681" max="7681" width="1.85546875" style="92" customWidth="1"/>
    <col min="7682" max="7682" width="22.28515625" style="92" customWidth="1"/>
    <col min="7683" max="7684" width="4.5703125" style="92" customWidth="1"/>
    <col min="7685" max="7685" width="7.140625" style="92" customWidth="1"/>
    <col min="7686" max="7686" width="7.85546875" style="92" customWidth="1"/>
    <col min="7687" max="7687" width="4.5703125" style="92" customWidth="1"/>
    <col min="7688" max="7688" width="8.140625" style="92" customWidth="1"/>
    <col min="7689" max="7689" width="27.140625" style="92" customWidth="1"/>
    <col min="7690" max="7690" width="7.140625" style="92" customWidth="1"/>
    <col min="7691" max="7692" width="8.5703125" style="92" customWidth="1"/>
    <col min="7693" max="7693" width="4.5703125" style="92" customWidth="1"/>
    <col min="7694" max="7694" width="7.42578125" style="92" customWidth="1"/>
    <col min="7695" max="7696" width="4.5703125" style="92" customWidth="1"/>
    <col min="7697" max="7697" width="7" style="92" customWidth="1"/>
    <col min="7698" max="7698" width="8.140625" style="92" customWidth="1"/>
    <col min="7699" max="7699" width="8" style="92" customWidth="1"/>
    <col min="7700" max="7700" width="7.140625" style="92" customWidth="1"/>
    <col min="7701" max="7701" width="6.5703125" style="92" customWidth="1"/>
    <col min="7702" max="7702" width="4.5703125" style="92" customWidth="1"/>
    <col min="7703" max="7703" width="7.85546875" style="92" customWidth="1"/>
    <col min="7704" max="7704" width="8.140625" style="92" customWidth="1"/>
    <col min="7705" max="7708" width="4.5703125" style="92" customWidth="1"/>
    <col min="7709" max="7709" width="11.5703125" style="92"/>
    <col min="7710" max="7710" width="8.42578125" style="92" customWidth="1"/>
    <col min="7711" max="7711" width="5.42578125" style="92" customWidth="1"/>
    <col min="7712" max="7713" width="5.140625" style="92" customWidth="1"/>
    <col min="7714" max="7714" width="6.42578125" style="92" customWidth="1"/>
    <col min="7715" max="7715" width="11.5703125" style="92"/>
    <col min="7716" max="7716" width="8.42578125" style="92" customWidth="1"/>
    <col min="7717" max="7717" width="3.140625" style="92" customWidth="1"/>
    <col min="7718" max="7718" width="5.140625" style="92" customWidth="1"/>
    <col min="7719" max="7719" width="7.42578125" style="92" customWidth="1"/>
    <col min="7720" max="7720" width="4.5703125" style="92" customWidth="1"/>
    <col min="7721" max="7936" width="11.5703125" style="92"/>
    <col min="7937" max="7937" width="1.85546875" style="92" customWidth="1"/>
    <col min="7938" max="7938" width="22.28515625" style="92" customWidth="1"/>
    <col min="7939" max="7940" width="4.5703125" style="92" customWidth="1"/>
    <col min="7941" max="7941" width="7.140625" style="92" customWidth="1"/>
    <col min="7942" max="7942" width="7.85546875" style="92" customWidth="1"/>
    <col min="7943" max="7943" width="4.5703125" style="92" customWidth="1"/>
    <col min="7944" max="7944" width="8.140625" style="92" customWidth="1"/>
    <col min="7945" max="7945" width="27.140625" style="92" customWidth="1"/>
    <col min="7946" max="7946" width="7.140625" style="92" customWidth="1"/>
    <col min="7947" max="7948" width="8.5703125" style="92" customWidth="1"/>
    <col min="7949" max="7949" width="4.5703125" style="92" customWidth="1"/>
    <col min="7950" max="7950" width="7.42578125" style="92" customWidth="1"/>
    <col min="7951" max="7952" width="4.5703125" style="92" customWidth="1"/>
    <col min="7953" max="7953" width="7" style="92" customWidth="1"/>
    <col min="7954" max="7954" width="8.140625" style="92" customWidth="1"/>
    <col min="7955" max="7955" width="8" style="92" customWidth="1"/>
    <col min="7956" max="7956" width="7.140625" style="92" customWidth="1"/>
    <col min="7957" max="7957" width="6.5703125" style="92" customWidth="1"/>
    <col min="7958" max="7958" width="4.5703125" style="92" customWidth="1"/>
    <col min="7959" max="7959" width="7.85546875" style="92" customWidth="1"/>
    <col min="7960" max="7960" width="8.140625" style="92" customWidth="1"/>
    <col min="7961" max="7964" width="4.5703125" style="92" customWidth="1"/>
    <col min="7965" max="7965" width="11.5703125" style="92"/>
    <col min="7966" max="7966" width="8.42578125" style="92" customWidth="1"/>
    <col min="7967" max="7967" width="5.42578125" style="92" customWidth="1"/>
    <col min="7968" max="7969" width="5.140625" style="92" customWidth="1"/>
    <col min="7970" max="7970" width="6.42578125" style="92" customWidth="1"/>
    <col min="7971" max="7971" width="11.5703125" style="92"/>
    <col min="7972" max="7972" width="8.42578125" style="92" customWidth="1"/>
    <col min="7973" max="7973" width="3.140625" style="92" customWidth="1"/>
    <col min="7974" max="7974" width="5.140625" style="92" customWidth="1"/>
    <col min="7975" max="7975" width="7.42578125" style="92" customWidth="1"/>
    <col min="7976" max="7976" width="4.5703125" style="92" customWidth="1"/>
    <col min="7977" max="8192" width="11.5703125" style="92"/>
    <col min="8193" max="8193" width="1.85546875" style="92" customWidth="1"/>
    <col min="8194" max="8194" width="22.28515625" style="92" customWidth="1"/>
    <col min="8195" max="8196" width="4.5703125" style="92" customWidth="1"/>
    <col min="8197" max="8197" width="7.140625" style="92" customWidth="1"/>
    <col min="8198" max="8198" width="7.85546875" style="92" customWidth="1"/>
    <col min="8199" max="8199" width="4.5703125" style="92" customWidth="1"/>
    <col min="8200" max="8200" width="8.140625" style="92" customWidth="1"/>
    <col min="8201" max="8201" width="27.140625" style="92" customWidth="1"/>
    <col min="8202" max="8202" width="7.140625" style="92" customWidth="1"/>
    <col min="8203" max="8204" width="8.5703125" style="92" customWidth="1"/>
    <col min="8205" max="8205" width="4.5703125" style="92" customWidth="1"/>
    <col min="8206" max="8206" width="7.42578125" style="92" customWidth="1"/>
    <col min="8207" max="8208" width="4.5703125" style="92" customWidth="1"/>
    <col min="8209" max="8209" width="7" style="92" customWidth="1"/>
    <col min="8210" max="8210" width="8.140625" style="92" customWidth="1"/>
    <col min="8211" max="8211" width="8" style="92" customWidth="1"/>
    <col min="8212" max="8212" width="7.140625" style="92" customWidth="1"/>
    <col min="8213" max="8213" width="6.5703125" style="92" customWidth="1"/>
    <col min="8214" max="8214" width="4.5703125" style="92" customWidth="1"/>
    <col min="8215" max="8215" width="7.85546875" style="92" customWidth="1"/>
    <col min="8216" max="8216" width="8.140625" style="92" customWidth="1"/>
    <col min="8217" max="8220" width="4.5703125" style="92" customWidth="1"/>
    <col min="8221" max="8221" width="11.5703125" style="92"/>
    <col min="8222" max="8222" width="8.42578125" style="92" customWidth="1"/>
    <col min="8223" max="8223" width="5.42578125" style="92" customWidth="1"/>
    <col min="8224" max="8225" width="5.140625" style="92" customWidth="1"/>
    <col min="8226" max="8226" width="6.42578125" style="92" customWidth="1"/>
    <col min="8227" max="8227" width="11.5703125" style="92"/>
    <col min="8228" max="8228" width="8.42578125" style="92" customWidth="1"/>
    <col min="8229" max="8229" width="3.140625" style="92" customWidth="1"/>
    <col min="8230" max="8230" width="5.140625" style="92" customWidth="1"/>
    <col min="8231" max="8231" width="7.42578125" style="92" customWidth="1"/>
    <col min="8232" max="8232" width="4.5703125" style="92" customWidth="1"/>
    <col min="8233" max="8448" width="11.5703125" style="92"/>
    <col min="8449" max="8449" width="1.85546875" style="92" customWidth="1"/>
    <col min="8450" max="8450" width="22.28515625" style="92" customWidth="1"/>
    <col min="8451" max="8452" width="4.5703125" style="92" customWidth="1"/>
    <col min="8453" max="8453" width="7.140625" style="92" customWidth="1"/>
    <col min="8454" max="8454" width="7.85546875" style="92" customWidth="1"/>
    <col min="8455" max="8455" width="4.5703125" style="92" customWidth="1"/>
    <col min="8456" max="8456" width="8.140625" style="92" customWidth="1"/>
    <col min="8457" max="8457" width="27.140625" style="92" customWidth="1"/>
    <col min="8458" max="8458" width="7.140625" style="92" customWidth="1"/>
    <col min="8459" max="8460" width="8.5703125" style="92" customWidth="1"/>
    <col min="8461" max="8461" width="4.5703125" style="92" customWidth="1"/>
    <col min="8462" max="8462" width="7.42578125" style="92" customWidth="1"/>
    <col min="8463" max="8464" width="4.5703125" style="92" customWidth="1"/>
    <col min="8465" max="8465" width="7" style="92" customWidth="1"/>
    <col min="8466" max="8466" width="8.140625" style="92" customWidth="1"/>
    <col min="8467" max="8467" width="8" style="92" customWidth="1"/>
    <col min="8468" max="8468" width="7.140625" style="92" customWidth="1"/>
    <col min="8469" max="8469" width="6.5703125" style="92" customWidth="1"/>
    <col min="8470" max="8470" width="4.5703125" style="92" customWidth="1"/>
    <col min="8471" max="8471" width="7.85546875" style="92" customWidth="1"/>
    <col min="8472" max="8472" width="8.140625" style="92" customWidth="1"/>
    <col min="8473" max="8476" width="4.5703125" style="92" customWidth="1"/>
    <col min="8477" max="8477" width="11.5703125" style="92"/>
    <col min="8478" max="8478" width="8.42578125" style="92" customWidth="1"/>
    <col min="8479" max="8479" width="5.42578125" style="92" customWidth="1"/>
    <col min="8480" max="8481" width="5.140625" style="92" customWidth="1"/>
    <col min="8482" max="8482" width="6.42578125" style="92" customWidth="1"/>
    <col min="8483" max="8483" width="11.5703125" style="92"/>
    <col min="8484" max="8484" width="8.42578125" style="92" customWidth="1"/>
    <col min="8485" max="8485" width="3.140625" style="92" customWidth="1"/>
    <col min="8486" max="8486" width="5.140625" style="92" customWidth="1"/>
    <col min="8487" max="8487" width="7.42578125" style="92" customWidth="1"/>
    <col min="8488" max="8488" width="4.5703125" style="92" customWidth="1"/>
    <col min="8489" max="8704" width="11.5703125" style="92"/>
    <col min="8705" max="8705" width="1.85546875" style="92" customWidth="1"/>
    <col min="8706" max="8706" width="22.28515625" style="92" customWidth="1"/>
    <col min="8707" max="8708" width="4.5703125" style="92" customWidth="1"/>
    <col min="8709" max="8709" width="7.140625" style="92" customWidth="1"/>
    <col min="8710" max="8710" width="7.85546875" style="92" customWidth="1"/>
    <col min="8711" max="8711" width="4.5703125" style="92" customWidth="1"/>
    <col min="8712" max="8712" width="8.140625" style="92" customWidth="1"/>
    <col min="8713" max="8713" width="27.140625" style="92" customWidth="1"/>
    <col min="8714" max="8714" width="7.140625" style="92" customWidth="1"/>
    <col min="8715" max="8716" width="8.5703125" style="92" customWidth="1"/>
    <col min="8717" max="8717" width="4.5703125" style="92" customWidth="1"/>
    <col min="8718" max="8718" width="7.42578125" style="92" customWidth="1"/>
    <col min="8719" max="8720" width="4.5703125" style="92" customWidth="1"/>
    <col min="8721" max="8721" width="7" style="92" customWidth="1"/>
    <col min="8722" max="8722" width="8.140625" style="92" customWidth="1"/>
    <col min="8723" max="8723" width="8" style="92" customWidth="1"/>
    <col min="8724" max="8724" width="7.140625" style="92" customWidth="1"/>
    <col min="8725" max="8725" width="6.5703125" style="92" customWidth="1"/>
    <col min="8726" max="8726" width="4.5703125" style="92" customWidth="1"/>
    <col min="8727" max="8727" width="7.85546875" style="92" customWidth="1"/>
    <col min="8728" max="8728" width="8.140625" style="92" customWidth="1"/>
    <col min="8729" max="8732" width="4.5703125" style="92" customWidth="1"/>
    <col min="8733" max="8733" width="11.5703125" style="92"/>
    <col min="8734" max="8734" width="8.42578125" style="92" customWidth="1"/>
    <col min="8735" max="8735" width="5.42578125" style="92" customWidth="1"/>
    <col min="8736" max="8737" width="5.140625" style="92" customWidth="1"/>
    <col min="8738" max="8738" width="6.42578125" style="92" customWidth="1"/>
    <col min="8739" max="8739" width="11.5703125" style="92"/>
    <col min="8740" max="8740" width="8.42578125" style="92" customWidth="1"/>
    <col min="8741" max="8741" width="3.140625" style="92" customWidth="1"/>
    <col min="8742" max="8742" width="5.140625" style="92" customWidth="1"/>
    <col min="8743" max="8743" width="7.42578125" style="92" customWidth="1"/>
    <col min="8744" max="8744" width="4.5703125" style="92" customWidth="1"/>
    <col min="8745" max="8960" width="11.5703125" style="92"/>
    <col min="8961" max="8961" width="1.85546875" style="92" customWidth="1"/>
    <col min="8962" max="8962" width="22.28515625" style="92" customWidth="1"/>
    <col min="8963" max="8964" width="4.5703125" style="92" customWidth="1"/>
    <col min="8965" max="8965" width="7.140625" style="92" customWidth="1"/>
    <col min="8966" max="8966" width="7.85546875" style="92" customWidth="1"/>
    <col min="8967" max="8967" width="4.5703125" style="92" customWidth="1"/>
    <col min="8968" max="8968" width="8.140625" style="92" customWidth="1"/>
    <col min="8969" max="8969" width="27.140625" style="92" customWidth="1"/>
    <col min="8970" max="8970" width="7.140625" style="92" customWidth="1"/>
    <col min="8971" max="8972" width="8.5703125" style="92" customWidth="1"/>
    <col min="8973" max="8973" width="4.5703125" style="92" customWidth="1"/>
    <col min="8974" max="8974" width="7.42578125" style="92" customWidth="1"/>
    <col min="8975" max="8976" width="4.5703125" style="92" customWidth="1"/>
    <col min="8977" max="8977" width="7" style="92" customWidth="1"/>
    <col min="8978" max="8978" width="8.140625" style="92" customWidth="1"/>
    <col min="8979" max="8979" width="8" style="92" customWidth="1"/>
    <col min="8980" max="8980" width="7.140625" style="92" customWidth="1"/>
    <col min="8981" max="8981" width="6.5703125" style="92" customWidth="1"/>
    <col min="8982" max="8982" width="4.5703125" style="92" customWidth="1"/>
    <col min="8983" max="8983" width="7.85546875" style="92" customWidth="1"/>
    <col min="8984" max="8984" width="8.140625" style="92" customWidth="1"/>
    <col min="8985" max="8988" width="4.5703125" style="92" customWidth="1"/>
    <col min="8989" max="8989" width="11.5703125" style="92"/>
    <col min="8990" max="8990" width="8.42578125" style="92" customWidth="1"/>
    <col min="8991" max="8991" width="5.42578125" style="92" customWidth="1"/>
    <col min="8992" max="8993" width="5.140625" style="92" customWidth="1"/>
    <col min="8994" max="8994" width="6.42578125" style="92" customWidth="1"/>
    <col min="8995" max="8995" width="11.5703125" style="92"/>
    <col min="8996" max="8996" width="8.42578125" style="92" customWidth="1"/>
    <col min="8997" max="8997" width="3.140625" style="92" customWidth="1"/>
    <col min="8998" max="8998" width="5.140625" style="92" customWidth="1"/>
    <col min="8999" max="8999" width="7.42578125" style="92" customWidth="1"/>
    <col min="9000" max="9000" width="4.5703125" style="92" customWidth="1"/>
    <col min="9001" max="9216" width="11.5703125" style="92"/>
    <col min="9217" max="9217" width="1.85546875" style="92" customWidth="1"/>
    <col min="9218" max="9218" width="22.28515625" style="92" customWidth="1"/>
    <col min="9219" max="9220" width="4.5703125" style="92" customWidth="1"/>
    <col min="9221" max="9221" width="7.140625" style="92" customWidth="1"/>
    <col min="9222" max="9222" width="7.85546875" style="92" customWidth="1"/>
    <col min="9223" max="9223" width="4.5703125" style="92" customWidth="1"/>
    <col min="9224" max="9224" width="8.140625" style="92" customWidth="1"/>
    <col min="9225" max="9225" width="27.140625" style="92" customWidth="1"/>
    <col min="9226" max="9226" width="7.140625" style="92" customWidth="1"/>
    <col min="9227" max="9228" width="8.5703125" style="92" customWidth="1"/>
    <col min="9229" max="9229" width="4.5703125" style="92" customWidth="1"/>
    <col min="9230" max="9230" width="7.42578125" style="92" customWidth="1"/>
    <col min="9231" max="9232" width="4.5703125" style="92" customWidth="1"/>
    <col min="9233" max="9233" width="7" style="92" customWidth="1"/>
    <col min="9234" max="9234" width="8.140625" style="92" customWidth="1"/>
    <col min="9235" max="9235" width="8" style="92" customWidth="1"/>
    <col min="9236" max="9236" width="7.140625" style="92" customWidth="1"/>
    <col min="9237" max="9237" width="6.5703125" style="92" customWidth="1"/>
    <col min="9238" max="9238" width="4.5703125" style="92" customWidth="1"/>
    <col min="9239" max="9239" width="7.85546875" style="92" customWidth="1"/>
    <col min="9240" max="9240" width="8.140625" style="92" customWidth="1"/>
    <col min="9241" max="9244" width="4.5703125" style="92" customWidth="1"/>
    <col min="9245" max="9245" width="11.5703125" style="92"/>
    <col min="9246" max="9246" width="8.42578125" style="92" customWidth="1"/>
    <col min="9247" max="9247" width="5.42578125" style="92" customWidth="1"/>
    <col min="9248" max="9249" width="5.140625" style="92" customWidth="1"/>
    <col min="9250" max="9250" width="6.42578125" style="92" customWidth="1"/>
    <col min="9251" max="9251" width="11.5703125" style="92"/>
    <col min="9252" max="9252" width="8.42578125" style="92" customWidth="1"/>
    <col min="9253" max="9253" width="3.140625" style="92" customWidth="1"/>
    <col min="9254" max="9254" width="5.140625" style="92" customWidth="1"/>
    <col min="9255" max="9255" width="7.42578125" style="92" customWidth="1"/>
    <col min="9256" max="9256" width="4.5703125" style="92" customWidth="1"/>
    <col min="9257" max="9472" width="11.5703125" style="92"/>
    <col min="9473" max="9473" width="1.85546875" style="92" customWidth="1"/>
    <col min="9474" max="9474" width="22.28515625" style="92" customWidth="1"/>
    <col min="9475" max="9476" width="4.5703125" style="92" customWidth="1"/>
    <col min="9477" max="9477" width="7.140625" style="92" customWidth="1"/>
    <col min="9478" max="9478" width="7.85546875" style="92" customWidth="1"/>
    <col min="9479" max="9479" width="4.5703125" style="92" customWidth="1"/>
    <col min="9480" max="9480" width="8.140625" style="92" customWidth="1"/>
    <col min="9481" max="9481" width="27.140625" style="92" customWidth="1"/>
    <col min="9482" max="9482" width="7.140625" style="92" customWidth="1"/>
    <col min="9483" max="9484" width="8.5703125" style="92" customWidth="1"/>
    <col min="9485" max="9485" width="4.5703125" style="92" customWidth="1"/>
    <col min="9486" max="9486" width="7.42578125" style="92" customWidth="1"/>
    <col min="9487" max="9488" width="4.5703125" style="92" customWidth="1"/>
    <col min="9489" max="9489" width="7" style="92" customWidth="1"/>
    <col min="9490" max="9490" width="8.140625" style="92" customWidth="1"/>
    <col min="9491" max="9491" width="8" style="92" customWidth="1"/>
    <col min="9492" max="9492" width="7.140625" style="92" customWidth="1"/>
    <col min="9493" max="9493" width="6.5703125" style="92" customWidth="1"/>
    <col min="9494" max="9494" width="4.5703125" style="92" customWidth="1"/>
    <col min="9495" max="9495" width="7.85546875" style="92" customWidth="1"/>
    <col min="9496" max="9496" width="8.140625" style="92" customWidth="1"/>
    <col min="9497" max="9500" width="4.5703125" style="92" customWidth="1"/>
    <col min="9501" max="9501" width="11.5703125" style="92"/>
    <col min="9502" max="9502" width="8.42578125" style="92" customWidth="1"/>
    <col min="9503" max="9503" width="5.42578125" style="92" customWidth="1"/>
    <col min="9504" max="9505" width="5.140625" style="92" customWidth="1"/>
    <col min="9506" max="9506" width="6.42578125" style="92" customWidth="1"/>
    <col min="9507" max="9507" width="11.5703125" style="92"/>
    <col min="9508" max="9508" width="8.42578125" style="92" customWidth="1"/>
    <col min="9509" max="9509" width="3.140625" style="92" customWidth="1"/>
    <col min="9510" max="9510" width="5.140625" style="92" customWidth="1"/>
    <col min="9511" max="9511" width="7.42578125" style="92" customWidth="1"/>
    <col min="9512" max="9512" width="4.5703125" style="92" customWidth="1"/>
    <col min="9513" max="9728" width="11.5703125" style="92"/>
    <col min="9729" max="9729" width="1.85546875" style="92" customWidth="1"/>
    <col min="9730" max="9730" width="22.28515625" style="92" customWidth="1"/>
    <col min="9731" max="9732" width="4.5703125" style="92" customWidth="1"/>
    <col min="9733" max="9733" width="7.140625" style="92" customWidth="1"/>
    <col min="9734" max="9734" width="7.85546875" style="92" customWidth="1"/>
    <col min="9735" max="9735" width="4.5703125" style="92" customWidth="1"/>
    <col min="9736" max="9736" width="8.140625" style="92" customWidth="1"/>
    <col min="9737" max="9737" width="27.140625" style="92" customWidth="1"/>
    <col min="9738" max="9738" width="7.140625" style="92" customWidth="1"/>
    <col min="9739" max="9740" width="8.5703125" style="92" customWidth="1"/>
    <col min="9741" max="9741" width="4.5703125" style="92" customWidth="1"/>
    <col min="9742" max="9742" width="7.42578125" style="92" customWidth="1"/>
    <col min="9743" max="9744" width="4.5703125" style="92" customWidth="1"/>
    <col min="9745" max="9745" width="7" style="92" customWidth="1"/>
    <col min="9746" max="9746" width="8.140625" style="92" customWidth="1"/>
    <col min="9747" max="9747" width="8" style="92" customWidth="1"/>
    <col min="9748" max="9748" width="7.140625" style="92" customWidth="1"/>
    <col min="9749" max="9749" width="6.5703125" style="92" customWidth="1"/>
    <col min="9750" max="9750" width="4.5703125" style="92" customWidth="1"/>
    <col min="9751" max="9751" width="7.85546875" style="92" customWidth="1"/>
    <col min="9752" max="9752" width="8.140625" style="92" customWidth="1"/>
    <col min="9753" max="9756" width="4.5703125" style="92" customWidth="1"/>
    <col min="9757" max="9757" width="11.5703125" style="92"/>
    <col min="9758" max="9758" width="8.42578125" style="92" customWidth="1"/>
    <col min="9759" max="9759" width="5.42578125" style="92" customWidth="1"/>
    <col min="9760" max="9761" width="5.140625" style="92" customWidth="1"/>
    <col min="9762" max="9762" width="6.42578125" style="92" customWidth="1"/>
    <col min="9763" max="9763" width="11.5703125" style="92"/>
    <col min="9764" max="9764" width="8.42578125" style="92" customWidth="1"/>
    <col min="9765" max="9765" width="3.140625" style="92" customWidth="1"/>
    <col min="9766" max="9766" width="5.140625" style="92" customWidth="1"/>
    <col min="9767" max="9767" width="7.42578125" style="92" customWidth="1"/>
    <col min="9768" max="9768" width="4.5703125" style="92" customWidth="1"/>
    <col min="9769" max="9984" width="11.5703125" style="92"/>
    <col min="9985" max="9985" width="1.85546875" style="92" customWidth="1"/>
    <col min="9986" max="9986" width="22.28515625" style="92" customWidth="1"/>
    <col min="9987" max="9988" width="4.5703125" style="92" customWidth="1"/>
    <col min="9989" max="9989" width="7.140625" style="92" customWidth="1"/>
    <col min="9990" max="9990" width="7.85546875" style="92" customWidth="1"/>
    <col min="9991" max="9991" width="4.5703125" style="92" customWidth="1"/>
    <col min="9992" max="9992" width="8.140625" style="92" customWidth="1"/>
    <col min="9993" max="9993" width="27.140625" style="92" customWidth="1"/>
    <col min="9994" max="9994" width="7.140625" style="92" customWidth="1"/>
    <col min="9995" max="9996" width="8.5703125" style="92" customWidth="1"/>
    <col min="9997" max="9997" width="4.5703125" style="92" customWidth="1"/>
    <col min="9998" max="9998" width="7.42578125" style="92" customWidth="1"/>
    <col min="9999" max="10000" width="4.5703125" style="92" customWidth="1"/>
    <col min="10001" max="10001" width="7" style="92" customWidth="1"/>
    <col min="10002" max="10002" width="8.140625" style="92" customWidth="1"/>
    <col min="10003" max="10003" width="8" style="92" customWidth="1"/>
    <col min="10004" max="10004" width="7.140625" style="92" customWidth="1"/>
    <col min="10005" max="10005" width="6.5703125" style="92" customWidth="1"/>
    <col min="10006" max="10006" width="4.5703125" style="92" customWidth="1"/>
    <col min="10007" max="10007" width="7.85546875" style="92" customWidth="1"/>
    <col min="10008" max="10008" width="8.140625" style="92" customWidth="1"/>
    <col min="10009" max="10012" width="4.5703125" style="92" customWidth="1"/>
    <col min="10013" max="10013" width="11.5703125" style="92"/>
    <col min="10014" max="10014" width="8.42578125" style="92" customWidth="1"/>
    <col min="10015" max="10015" width="5.42578125" style="92" customWidth="1"/>
    <col min="10016" max="10017" width="5.140625" style="92" customWidth="1"/>
    <col min="10018" max="10018" width="6.42578125" style="92" customWidth="1"/>
    <col min="10019" max="10019" width="11.5703125" style="92"/>
    <col min="10020" max="10020" width="8.42578125" style="92" customWidth="1"/>
    <col min="10021" max="10021" width="3.140625" style="92" customWidth="1"/>
    <col min="10022" max="10022" width="5.140625" style="92" customWidth="1"/>
    <col min="10023" max="10023" width="7.42578125" style="92" customWidth="1"/>
    <col min="10024" max="10024" width="4.5703125" style="92" customWidth="1"/>
    <col min="10025" max="10240" width="11.5703125" style="92"/>
    <col min="10241" max="10241" width="1.85546875" style="92" customWidth="1"/>
    <col min="10242" max="10242" width="22.28515625" style="92" customWidth="1"/>
    <col min="10243" max="10244" width="4.5703125" style="92" customWidth="1"/>
    <col min="10245" max="10245" width="7.140625" style="92" customWidth="1"/>
    <col min="10246" max="10246" width="7.85546875" style="92" customWidth="1"/>
    <col min="10247" max="10247" width="4.5703125" style="92" customWidth="1"/>
    <col min="10248" max="10248" width="8.140625" style="92" customWidth="1"/>
    <col min="10249" max="10249" width="27.140625" style="92" customWidth="1"/>
    <col min="10250" max="10250" width="7.140625" style="92" customWidth="1"/>
    <col min="10251" max="10252" width="8.5703125" style="92" customWidth="1"/>
    <col min="10253" max="10253" width="4.5703125" style="92" customWidth="1"/>
    <col min="10254" max="10254" width="7.42578125" style="92" customWidth="1"/>
    <col min="10255" max="10256" width="4.5703125" style="92" customWidth="1"/>
    <col min="10257" max="10257" width="7" style="92" customWidth="1"/>
    <col min="10258" max="10258" width="8.140625" style="92" customWidth="1"/>
    <col min="10259" max="10259" width="8" style="92" customWidth="1"/>
    <col min="10260" max="10260" width="7.140625" style="92" customWidth="1"/>
    <col min="10261" max="10261" width="6.5703125" style="92" customWidth="1"/>
    <col min="10262" max="10262" width="4.5703125" style="92" customWidth="1"/>
    <col min="10263" max="10263" width="7.85546875" style="92" customWidth="1"/>
    <col min="10264" max="10264" width="8.140625" style="92" customWidth="1"/>
    <col min="10265" max="10268" width="4.5703125" style="92" customWidth="1"/>
    <col min="10269" max="10269" width="11.5703125" style="92"/>
    <col min="10270" max="10270" width="8.42578125" style="92" customWidth="1"/>
    <col min="10271" max="10271" width="5.42578125" style="92" customWidth="1"/>
    <col min="10272" max="10273" width="5.140625" style="92" customWidth="1"/>
    <col min="10274" max="10274" width="6.42578125" style="92" customWidth="1"/>
    <col min="10275" max="10275" width="11.5703125" style="92"/>
    <col min="10276" max="10276" width="8.42578125" style="92" customWidth="1"/>
    <col min="10277" max="10277" width="3.140625" style="92" customWidth="1"/>
    <col min="10278" max="10278" width="5.140625" style="92" customWidth="1"/>
    <col min="10279" max="10279" width="7.42578125" style="92" customWidth="1"/>
    <col min="10280" max="10280" width="4.5703125" style="92" customWidth="1"/>
    <col min="10281" max="10496" width="11.5703125" style="92"/>
    <col min="10497" max="10497" width="1.85546875" style="92" customWidth="1"/>
    <col min="10498" max="10498" width="22.28515625" style="92" customWidth="1"/>
    <col min="10499" max="10500" width="4.5703125" style="92" customWidth="1"/>
    <col min="10501" max="10501" width="7.140625" style="92" customWidth="1"/>
    <col min="10502" max="10502" width="7.85546875" style="92" customWidth="1"/>
    <col min="10503" max="10503" width="4.5703125" style="92" customWidth="1"/>
    <col min="10504" max="10504" width="8.140625" style="92" customWidth="1"/>
    <col min="10505" max="10505" width="27.140625" style="92" customWidth="1"/>
    <col min="10506" max="10506" width="7.140625" style="92" customWidth="1"/>
    <col min="10507" max="10508" width="8.5703125" style="92" customWidth="1"/>
    <col min="10509" max="10509" width="4.5703125" style="92" customWidth="1"/>
    <col min="10510" max="10510" width="7.42578125" style="92" customWidth="1"/>
    <col min="10511" max="10512" width="4.5703125" style="92" customWidth="1"/>
    <col min="10513" max="10513" width="7" style="92" customWidth="1"/>
    <col min="10514" max="10514" width="8.140625" style="92" customWidth="1"/>
    <col min="10515" max="10515" width="8" style="92" customWidth="1"/>
    <col min="10516" max="10516" width="7.140625" style="92" customWidth="1"/>
    <col min="10517" max="10517" width="6.5703125" style="92" customWidth="1"/>
    <col min="10518" max="10518" width="4.5703125" style="92" customWidth="1"/>
    <col min="10519" max="10519" width="7.85546875" style="92" customWidth="1"/>
    <col min="10520" max="10520" width="8.140625" style="92" customWidth="1"/>
    <col min="10521" max="10524" width="4.5703125" style="92" customWidth="1"/>
    <col min="10525" max="10525" width="11.5703125" style="92"/>
    <col min="10526" max="10526" width="8.42578125" style="92" customWidth="1"/>
    <col min="10527" max="10527" width="5.42578125" style="92" customWidth="1"/>
    <col min="10528" max="10529" width="5.140625" style="92" customWidth="1"/>
    <col min="10530" max="10530" width="6.42578125" style="92" customWidth="1"/>
    <col min="10531" max="10531" width="11.5703125" style="92"/>
    <col min="10532" max="10532" width="8.42578125" style="92" customWidth="1"/>
    <col min="10533" max="10533" width="3.140625" style="92" customWidth="1"/>
    <col min="10534" max="10534" width="5.140625" style="92" customWidth="1"/>
    <col min="10535" max="10535" width="7.42578125" style="92" customWidth="1"/>
    <col min="10536" max="10536" width="4.5703125" style="92" customWidth="1"/>
    <col min="10537" max="10752" width="11.5703125" style="92"/>
    <col min="10753" max="10753" width="1.85546875" style="92" customWidth="1"/>
    <col min="10754" max="10754" width="22.28515625" style="92" customWidth="1"/>
    <col min="10755" max="10756" width="4.5703125" style="92" customWidth="1"/>
    <col min="10757" max="10757" width="7.140625" style="92" customWidth="1"/>
    <col min="10758" max="10758" width="7.85546875" style="92" customWidth="1"/>
    <col min="10759" max="10759" width="4.5703125" style="92" customWidth="1"/>
    <col min="10760" max="10760" width="8.140625" style="92" customWidth="1"/>
    <col min="10761" max="10761" width="27.140625" style="92" customWidth="1"/>
    <col min="10762" max="10762" width="7.140625" style="92" customWidth="1"/>
    <col min="10763" max="10764" width="8.5703125" style="92" customWidth="1"/>
    <col min="10765" max="10765" width="4.5703125" style="92" customWidth="1"/>
    <col min="10766" max="10766" width="7.42578125" style="92" customWidth="1"/>
    <col min="10767" max="10768" width="4.5703125" style="92" customWidth="1"/>
    <col min="10769" max="10769" width="7" style="92" customWidth="1"/>
    <col min="10770" max="10770" width="8.140625" style="92" customWidth="1"/>
    <col min="10771" max="10771" width="8" style="92" customWidth="1"/>
    <col min="10772" max="10772" width="7.140625" style="92" customWidth="1"/>
    <col min="10773" max="10773" width="6.5703125" style="92" customWidth="1"/>
    <col min="10774" max="10774" width="4.5703125" style="92" customWidth="1"/>
    <col min="10775" max="10775" width="7.85546875" style="92" customWidth="1"/>
    <col min="10776" max="10776" width="8.140625" style="92" customWidth="1"/>
    <col min="10777" max="10780" width="4.5703125" style="92" customWidth="1"/>
    <col min="10781" max="10781" width="11.5703125" style="92"/>
    <col min="10782" max="10782" width="8.42578125" style="92" customWidth="1"/>
    <col min="10783" max="10783" width="5.42578125" style="92" customWidth="1"/>
    <col min="10784" max="10785" width="5.140625" style="92" customWidth="1"/>
    <col min="10786" max="10786" width="6.42578125" style="92" customWidth="1"/>
    <col min="10787" max="10787" width="11.5703125" style="92"/>
    <col min="10788" max="10788" width="8.42578125" style="92" customWidth="1"/>
    <col min="10789" max="10789" width="3.140625" style="92" customWidth="1"/>
    <col min="10790" max="10790" width="5.140625" style="92" customWidth="1"/>
    <col min="10791" max="10791" width="7.42578125" style="92" customWidth="1"/>
    <col min="10792" max="10792" width="4.5703125" style="92" customWidth="1"/>
    <col min="10793" max="11008" width="11.5703125" style="92"/>
    <col min="11009" max="11009" width="1.85546875" style="92" customWidth="1"/>
    <col min="11010" max="11010" width="22.28515625" style="92" customWidth="1"/>
    <col min="11011" max="11012" width="4.5703125" style="92" customWidth="1"/>
    <col min="11013" max="11013" width="7.140625" style="92" customWidth="1"/>
    <col min="11014" max="11014" width="7.85546875" style="92" customWidth="1"/>
    <col min="11015" max="11015" width="4.5703125" style="92" customWidth="1"/>
    <col min="11016" max="11016" width="8.140625" style="92" customWidth="1"/>
    <col min="11017" max="11017" width="27.140625" style="92" customWidth="1"/>
    <col min="11018" max="11018" width="7.140625" style="92" customWidth="1"/>
    <col min="11019" max="11020" width="8.5703125" style="92" customWidth="1"/>
    <col min="11021" max="11021" width="4.5703125" style="92" customWidth="1"/>
    <col min="11022" max="11022" width="7.42578125" style="92" customWidth="1"/>
    <col min="11023" max="11024" width="4.5703125" style="92" customWidth="1"/>
    <col min="11025" max="11025" width="7" style="92" customWidth="1"/>
    <col min="11026" max="11026" width="8.140625" style="92" customWidth="1"/>
    <col min="11027" max="11027" width="8" style="92" customWidth="1"/>
    <col min="11028" max="11028" width="7.140625" style="92" customWidth="1"/>
    <col min="11029" max="11029" width="6.5703125" style="92" customWidth="1"/>
    <col min="11030" max="11030" width="4.5703125" style="92" customWidth="1"/>
    <col min="11031" max="11031" width="7.85546875" style="92" customWidth="1"/>
    <col min="11032" max="11032" width="8.140625" style="92" customWidth="1"/>
    <col min="11033" max="11036" width="4.5703125" style="92" customWidth="1"/>
    <col min="11037" max="11037" width="11.5703125" style="92"/>
    <col min="11038" max="11038" width="8.42578125" style="92" customWidth="1"/>
    <col min="11039" max="11039" width="5.42578125" style="92" customWidth="1"/>
    <col min="11040" max="11041" width="5.140625" style="92" customWidth="1"/>
    <col min="11042" max="11042" width="6.42578125" style="92" customWidth="1"/>
    <col min="11043" max="11043" width="11.5703125" style="92"/>
    <col min="11044" max="11044" width="8.42578125" style="92" customWidth="1"/>
    <col min="11045" max="11045" width="3.140625" style="92" customWidth="1"/>
    <col min="11046" max="11046" width="5.140625" style="92" customWidth="1"/>
    <col min="11047" max="11047" width="7.42578125" style="92" customWidth="1"/>
    <col min="11048" max="11048" width="4.5703125" style="92" customWidth="1"/>
    <col min="11049" max="11264" width="11.5703125" style="92"/>
    <col min="11265" max="11265" width="1.85546875" style="92" customWidth="1"/>
    <col min="11266" max="11266" width="22.28515625" style="92" customWidth="1"/>
    <col min="11267" max="11268" width="4.5703125" style="92" customWidth="1"/>
    <col min="11269" max="11269" width="7.140625" style="92" customWidth="1"/>
    <col min="11270" max="11270" width="7.85546875" style="92" customWidth="1"/>
    <col min="11271" max="11271" width="4.5703125" style="92" customWidth="1"/>
    <col min="11272" max="11272" width="8.140625" style="92" customWidth="1"/>
    <col min="11273" max="11273" width="27.140625" style="92" customWidth="1"/>
    <col min="11274" max="11274" width="7.140625" style="92" customWidth="1"/>
    <col min="11275" max="11276" width="8.5703125" style="92" customWidth="1"/>
    <col min="11277" max="11277" width="4.5703125" style="92" customWidth="1"/>
    <col min="11278" max="11278" width="7.42578125" style="92" customWidth="1"/>
    <col min="11279" max="11280" width="4.5703125" style="92" customWidth="1"/>
    <col min="11281" max="11281" width="7" style="92" customWidth="1"/>
    <col min="11282" max="11282" width="8.140625" style="92" customWidth="1"/>
    <col min="11283" max="11283" width="8" style="92" customWidth="1"/>
    <col min="11284" max="11284" width="7.140625" style="92" customWidth="1"/>
    <col min="11285" max="11285" width="6.5703125" style="92" customWidth="1"/>
    <col min="11286" max="11286" width="4.5703125" style="92" customWidth="1"/>
    <col min="11287" max="11287" width="7.85546875" style="92" customWidth="1"/>
    <col min="11288" max="11288" width="8.140625" style="92" customWidth="1"/>
    <col min="11289" max="11292" width="4.5703125" style="92" customWidth="1"/>
    <col min="11293" max="11293" width="11.5703125" style="92"/>
    <col min="11294" max="11294" width="8.42578125" style="92" customWidth="1"/>
    <col min="11295" max="11295" width="5.42578125" style="92" customWidth="1"/>
    <col min="11296" max="11297" width="5.140625" style="92" customWidth="1"/>
    <col min="11298" max="11298" width="6.42578125" style="92" customWidth="1"/>
    <col min="11299" max="11299" width="11.5703125" style="92"/>
    <col min="11300" max="11300" width="8.42578125" style="92" customWidth="1"/>
    <col min="11301" max="11301" width="3.140625" style="92" customWidth="1"/>
    <col min="11302" max="11302" width="5.140625" style="92" customWidth="1"/>
    <col min="11303" max="11303" width="7.42578125" style="92" customWidth="1"/>
    <col min="11304" max="11304" width="4.5703125" style="92" customWidth="1"/>
    <col min="11305" max="11520" width="11.5703125" style="92"/>
    <col min="11521" max="11521" width="1.85546875" style="92" customWidth="1"/>
    <col min="11522" max="11522" width="22.28515625" style="92" customWidth="1"/>
    <col min="11523" max="11524" width="4.5703125" style="92" customWidth="1"/>
    <col min="11525" max="11525" width="7.140625" style="92" customWidth="1"/>
    <col min="11526" max="11526" width="7.85546875" style="92" customWidth="1"/>
    <col min="11527" max="11527" width="4.5703125" style="92" customWidth="1"/>
    <col min="11528" max="11528" width="8.140625" style="92" customWidth="1"/>
    <col min="11529" max="11529" width="27.140625" style="92" customWidth="1"/>
    <col min="11530" max="11530" width="7.140625" style="92" customWidth="1"/>
    <col min="11531" max="11532" width="8.5703125" style="92" customWidth="1"/>
    <col min="11533" max="11533" width="4.5703125" style="92" customWidth="1"/>
    <col min="11534" max="11534" width="7.42578125" style="92" customWidth="1"/>
    <col min="11535" max="11536" width="4.5703125" style="92" customWidth="1"/>
    <col min="11537" max="11537" width="7" style="92" customWidth="1"/>
    <col min="11538" max="11538" width="8.140625" style="92" customWidth="1"/>
    <col min="11539" max="11539" width="8" style="92" customWidth="1"/>
    <col min="11540" max="11540" width="7.140625" style="92" customWidth="1"/>
    <col min="11541" max="11541" width="6.5703125" style="92" customWidth="1"/>
    <col min="11542" max="11542" width="4.5703125" style="92" customWidth="1"/>
    <col min="11543" max="11543" width="7.85546875" style="92" customWidth="1"/>
    <col min="11544" max="11544" width="8.140625" style="92" customWidth="1"/>
    <col min="11545" max="11548" width="4.5703125" style="92" customWidth="1"/>
    <col min="11549" max="11549" width="11.5703125" style="92"/>
    <col min="11550" max="11550" width="8.42578125" style="92" customWidth="1"/>
    <col min="11551" max="11551" width="5.42578125" style="92" customWidth="1"/>
    <col min="11552" max="11553" width="5.140625" style="92" customWidth="1"/>
    <col min="11554" max="11554" width="6.42578125" style="92" customWidth="1"/>
    <col min="11555" max="11555" width="11.5703125" style="92"/>
    <col min="11556" max="11556" width="8.42578125" style="92" customWidth="1"/>
    <col min="11557" max="11557" width="3.140625" style="92" customWidth="1"/>
    <col min="11558" max="11558" width="5.140625" style="92" customWidth="1"/>
    <col min="11559" max="11559" width="7.42578125" style="92" customWidth="1"/>
    <col min="11560" max="11560" width="4.5703125" style="92" customWidth="1"/>
    <col min="11561" max="11776" width="11.5703125" style="92"/>
    <col min="11777" max="11777" width="1.85546875" style="92" customWidth="1"/>
    <col min="11778" max="11778" width="22.28515625" style="92" customWidth="1"/>
    <col min="11779" max="11780" width="4.5703125" style="92" customWidth="1"/>
    <col min="11781" max="11781" width="7.140625" style="92" customWidth="1"/>
    <col min="11782" max="11782" width="7.85546875" style="92" customWidth="1"/>
    <col min="11783" max="11783" width="4.5703125" style="92" customWidth="1"/>
    <col min="11784" max="11784" width="8.140625" style="92" customWidth="1"/>
    <col min="11785" max="11785" width="27.140625" style="92" customWidth="1"/>
    <col min="11786" max="11786" width="7.140625" style="92" customWidth="1"/>
    <col min="11787" max="11788" width="8.5703125" style="92" customWidth="1"/>
    <col min="11789" max="11789" width="4.5703125" style="92" customWidth="1"/>
    <col min="11790" max="11790" width="7.42578125" style="92" customWidth="1"/>
    <col min="11791" max="11792" width="4.5703125" style="92" customWidth="1"/>
    <col min="11793" max="11793" width="7" style="92" customWidth="1"/>
    <col min="11794" max="11794" width="8.140625" style="92" customWidth="1"/>
    <col min="11795" max="11795" width="8" style="92" customWidth="1"/>
    <col min="11796" max="11796" width="7.140625" style="92" customWidth="1"/>
    <col min="11797" max="11797" width="6.5703125" style="92" customWidth="1"/>
    <col min="11798" max="11798" width="4.5703125" style="92" customWidth="1"/>
    <col min="11799" max="11799" width="7.85546875" style="92" customWidth="1"/>
    <col min="11800" max="11800" width="8.140625" style="92" customWidth="1"/>
    <col min="11801" max="11804" width="4.5703125" style="92" customWidth="1"/>
    <col min="11805" max="11805" width="11.5703125" style="92"/>
    <col min="11806" max="11806" width="8.42578125" style="92" customWidth="1"/>
    <col min="11807" max="11807" width="5.42578125" style="92" customWidth="1"/>
    <col min="11808" max="11809" width="5.140625" style="92" customWidth="1"/>
    <col min="11810" max="11810" width="6.42578125" style="92" customWidth="1"/>
    <col min="11811" max="11811" width="11.5703125" style="92"/>
    <col min="11812" max="11812" width="8.42578125" style="92" customWidth="1"/>
    <col min="11813" max="11813" width="3.140625" style="92" customWidth="1"/>
    <col min="11814" max="11814" width="5.140625" style="92" customWidth="1"/>
    <col min="11815" max="11815" width="7.42578125" style="92" customWidth="1"/>
    <col min="11816" max="11816" width="4.5703125" style="92" customWidth="1"/>
    <col min="11817" max="12032" width="11.5703125" style="92"/>
    <col min="12033" max="12033" width="1.85546875" style="92" customWidth="1"/>
    <col min="12034" max="12034" width="22.28515625" style="92" customWidth="1"/>
    <col min="12035" max="12036" width="4.5703125" style="92" customWidth="1"/>
    <col min="12037" max="12037" width="7.140625" style="92" customWidth="1"/>
    <col min="12038" max="12038" width="7.85546875" style="92" customWidth="1"/>
    <col min="12039" max="12039" width="4.5703125" style="92" customWidth="1"/>
    <col min="12040" max="12040" width="8.140625" style="92" customWidth="1"/>
    <col min="12041" max="12041" width="27.140625" style="92" customWidth="1"/>
    <col min="12042" max="12042" width="7.140625" style="92" customWidth="1"/>
    <col min="12043" max="12044" width="8.5703125" style="92" customWidth="1"/>
    <col min="12045" max="12045" width="4.5703125" style="92" customWidth="1"/>
    <col min="12046" max="12046" width="7.42578125" style="92" customWidth="1"/>
    <col min="12047" max="12048" width="4.5703125" style="92" customWidth="1"/>
    <col min="12049" max="12049" width="7" style="92" customWidth="1"/>
    <col min="12050" max="12050" width="8.140625" style="92" customWidth="1"/>
    <col min="12051" max="12051" width="8" style="92" customWidth="1"/>
    <col min="12052" max="12052" width="7.140625" style="92" customWidth="1"/>
    <col min="12053" max="12053" width="6.5703125" style="92" customWidth="1"/>
    <col min="12054" max="12054" width="4.5703125" style="92" customWidth="1"/>
    <col min="12055" max="12055" width="7.85546875" style="92" customWidth="1"/>
    <col min="12056" max="12056" width="8.140625" style="92" customWidth="1"/>
    <col min="12057" max="12060" width="4.5703125" style="92" customWidth="1"/>
    <col min="12061" max="12061" width="11.5703125" style="92"/>
    <col min="12062" max="12062" width="8.42578125" style="92" customWidth="1"/>
    <col min="12063" max="12063" width="5.42578125" style="92" customWidth="1"/>
    <col min="12064" max="12065" width="5.140625" style="92" customWidth="1"/>
    <col min="12066" max="12066" width="6.42578125" style="92" customWidth="1"/>
    <col min="12067" max="12067" width="11.5703125" style="92"/>
    <col min="12068" max="12068" width="8.42578125" style="92" customWidth="1"/>
    <col min="12069" max="12069" width="3.140625" style="92" customWidth="1"/>
    <col min="12070" max="12070" width="5.140625" style="92" customWidth="1"/>
    <col min="12071" max="12071" width="7.42578125" style="92" customWidth="1"/>
    <col min="12072" max="12072" width="4.5703125" style="92" customWidth="1"/>
    <col min="12073" max="12288" width="11.5703125" style="92"/>
    <col min="12289" max="12289" width="1.85546875" style="92" customWidth="1"/>
    <col min="12290" max="12290" width="22.28515625" style="92" customWidth="1"/>
    <col min="12291" max="12292" width="4.5703125" style="92" customWidth="1"/>
    <col min="12293" max="12293" width="7.140625" style="92" customWidth="1"/>
    <col min="12294" max="12294" width="7.85546875" style="92" customWidth="1"/>
    <col min="12295" max="12295" width="4.5703125" style="92" customWidth="1"/>
    <col min="12296" max="12296" width="8.140625" style="92" customWidth="1"/>
    <col min="12297" max="12297" width="27.140625" style="92" customWidth="1"/>
    <col min="12298" max="12298" width="7.140625" style="92" customWidth="1"/>
    <col min="12299" max="12300" width="8.5703125" style="92" customWidth="1"/>
    <col min="12301" max="12301" width="4.5703125" style="92" customWidth="1"/>
    <col min="12302" max="12302" width="7.42578125" style="92" customWidth="1"/>
    <col min="12303" max="12304" width="4.5703125" style="92" customWidth="1"/>
    <col min="12305" max="12305" width="7" style="92" customWidth="1"/>
    <col min="12306" max="12306" width="8.140625" style="92" customWidth="1"/>
    <col min="12307" max="12307" width="8" style="92" customWidth="1"/>
    <col min="12308" max="12308" width="7.140625" style="92" customWidth="1"/>
    <col min="12309" max="12309" width="6.5703125" style="92" customWidth="1"/>
    <col min="12310" max="12310" width="4.5703125" style="92" customWidth="1"/>
    <col min="12311" max="12311" width="7.85546875" style="92" customWidth="1"/>
    <col min="12312" max="12312" width="8.140625" style="92" customWidth="1"/>
    <col min="12313" max="12316" width="4.5703125" style="92" customWidth="1"/>
    <col min="12317" max="12317" width="11.5703125" style="92"/>
    <col min="12318" max="12318" width="8.42578125" style="92" customWidth="1"/>
    <col min="12319" max="12319" width="5.42578125" style="92" customWidth="1"/>
    <col min="12320" max="12321" width="5.140625" style="92" customWidth="1"/>
    <col min="12322" max="12322" width="6.42578125" style="92" customWidth="1"/>
    <col min="12323" max="12323" width="11.5703125" style="92"/>
    <col min="12324" max="12324" width="8.42578125" style="92" customWidth="1"/>
    <col min="12325" max="12325" width="3.140625" style="92" customWidth="1"/>
    <col min="12326" max="12326" width="5.140625" style="92" customWidth="1"/>
    <col min="12327" max="12327" width="7.42578125" style="92" customWidth="1"/>
    <col min="12328" max="12328" width="4.5703125" style="92" customWidth="1"/>
    <col min="12329" max="12544" width="11.5703125" style="92"/>
    <col min="12545" max="12545" width="1.85546875" style="92" customWidth="1"/>
    <col min="12546" max="12546" width="22.28515625" style="92" customWidth="1"/>
    <col min="12547" max="12548" width="4.5703125" style="92" customWidth="1"/>
    <col min="12549" max="12549" width="7.140625" style="92" customWidth="1"/>
    <col min="12550" max="12550" width="7.85546875" style="92" customWidth="1"/>
    <col min="12551" max="12551" width="4.5703125" style="92" customWidth="1"/>
    <col min="12552" max="12552" width="8.140625" style="92" customWidth="1"/>
    <col min="12553" max="12553" width="27.140625" style="92" customWidth="1"/>
    <col min="12554" max="12554" width="7.140625" style="92" customWidth="1"/>
    <col min="12555" max="12556" width="8.5703125" style="92" customWidth="1"/>
    <col min="12557" max="12557" width="4.5703125" style="92" customWidth="1"/>
    <col min="12558" max="12558" width="7.42578125" style="92" customWidth="1"/>
    <col min="12559" max="12560" width="4.5703125" style="92" customWidth="1"/>
    <col min="12561" max="12561" width="7" style="92" customWidth="1"/>
    <col min="12562" max="12562" width="8.140625" style="92" customWidth="1"/>
    <col min="12563" max="12563" width="8" style="92" customWidth="1"/>
    <col min="12564" max="12564" width="7.140625" style="92" customWidth="1"/>
    <col min="12565" max="12565" width="6.5703125" style="92" customWidth="1"/>
    <col min="12566" max="12566" width="4.5703125" style="92" customWidth="1"/>
    <col min="12567" max="12567" width="7.85546875" style="92" customWidth="1"/>
    <col min="12568" max="12568" width="8.140625" style="92" customWidth="1"/>
    <col min="12569" max="12572" width="4.5703125" style="92" customWidth="1"/>
    <col min="12573" max="12573" width="11.5703125" style="92"/>
    <col min="12574" max="12574" width="8.42578125" style="92" customWidth="1"/>
    <col min="12575" max="12575" width="5.42578125" style="92" customWidth="1"/>
    <col min="12576" max="12577" width="5.140625" style="92" customWidth="1"/>
    <col min="12578" max="12578" width="6.42578125" style="92" customWidth="1"/>
    <col min="12579" max="12579" width="11.5703125" style="92"/>
    <col min="12580" max="12580" width="8.42578125" style="92" customWidth="1"/>
    <col min="12581" max="12581" width="3.140625" style="92" customWidth="1"/>
    <col min="12582" max="12582" width="5.140625" style="92" customWidth="1"/>
    <col min="12583" max="12583" width="7.42578125" style="92" customWidth="1"/>
    <col min="12584" max="12584" width="4.5703125" style="92" customWidth="1"/>
    <col min="12585" max="12800" width="11.5703125" style="92"/>
    <col min="12801" max="12801" width="1.85546875" style="92" customWidth="1"/>
    <col min="12802" max="12802" width="22.28515625" style="92" customWidth="1"/>
    <col min="12803" max="12804" width="4.5703125" style="92" customWidth="1"/>
    <col min="12805" max="12805" width="7.140625" style="92" customWidth="1"/>
    <col min="12806" max="12806" width="7.85546875" style="92" customWidth="1"/>
    <col min="12807" max="12807" width="4.5703125" style="92" customWidth="1"/>
    <col min="12808" max="12808" width="8.140625" style="92" customWidth="1"/>
    <col min="12809" max="12809" width="27.140625" style="92" customWidth="1"/>
    <col min="12810" max="12810" width="7.140625" style="92" customWidth="1"/>
    <col min="12811" max="12812" width="8.5703125" style="92" customWidth="1"/>
    <col min="12813" max="12813" width="4.5703125" style="92" customWidth="1"/>
    <col min="12814" max="12814" width="7.42578125" style="92" customWidth="1"/>
    <col min="12815" max="12816" width="4.5703125" style="92" customWidth="1"/>
    <col min="12817" max="12817" width="7" style="92" customWidth="1"/>
    <col min="12818" max="12818" width="8.140625" style="92" customWidth="1"/>
    <col min="12819" max="12819" width="8" style="92" customWidth="1"/>
    <col min="12820" max="12820" width="7.140625" style="92" customWidth="1"/>
    <col min="12821" max="12821" width="6.5703125" style="92" customWidth="1"/>
    <col min="12822" max="12822" width="4.5703125" style="92" customWidth="1"/>
    <col min="12823" max="12823" width="7.85546875" style="92" customWidth="1"/>
    <col min="12824" max="12824" width="8.140625" style="92" customWidth="1"/>
    <col min="12825" max="12828" width="4.5703125" style="92" customWidth="1"/>
    <col min="12829" max="12829" width="11.5703125" style="92"/>
    <col min="12830" max="12830" width="8.42578125" style="92" customWidth="1"/>
    <col min="12831" max="12831" width="5.42578125" style="92" customWidth="1"/>
    <col min="12832" max="12833" width="5.140625" style="92" customWidth="1"/>
    <col min="12834" max="12834" width="6.42578125" style="92" customWidth="1"/>
    <col min="12835" max="12835" width="11.5703125" style="92"/>
    <col min="12836" max="12836" width="8.42578125" style="92" customWidth="1"/>
    <col min="12837" max="12837" width="3.140625" style="92" customWidth="1"/>
    <col min="12838" max="12838" width="5.140625" style="92" customWidth="1"/>
    <col min="12839" max="12839" width="7.42578125" style="92" customWidth="1"/>
    <col min="12840" max="12840" width="4.5703125" style="92" customWidth="1"/>
    <col min="12841" max="13056" width="11.5703125" style="92"/>
    <col min="13057" max="13057" width="1.85546875" style="92" customWidth="1"/>
    <col min="13058" max="13058" width="22.28515625" style="92" customWidth="1"/>
    <col min="13059" max="13060" width="4.5703125" style="92" customWidth="1"/>
    <col min="13061" max="13061" width="7.140625" style="92" customWidth="1"/>
    <col min="13062" max="13062" width="7.85546875" style="92" customWidth="1"/>
    <col min="13063" max="13063" width="4.5703125" style="92" customWidth="1"/>
    <col min="13064" max="13064" width="8.140625" style="92" customWidth="1"/>
    <col min="13065" max="13065" width="27.140625" style="92" customWidth="1"/>
    <col min="13066" max="13066" width="7.140625" style="92" customWidth="1"/>
    <col min="13067" max="13068" width="8.5703125" style="92" customWidth="1"/>
    <col min="13069" max="13069" width="4.5703125" style="92" customWidth="1"/>
    <col min="13070" max="13070" width="7.42578125" style="92" customWidth="1"/>
    <col min="13071" max="13072" width="4.5703125" style="92" customWidth="1"/>
    <col min="13073" max="13073" width="7" style="92" customWidth="1"/>
    <col min="13074" max="13074" width="8.140625" style="92" customWidth="1"/>
    <col min="13075" max="13075" width="8" style="92" customWidth="1"/>
    <col min="13076" max="13076" width="7.140625" style="92" customWidth="1"/>
    <col min="13077" max="13077" width="6.5703125" style="92" customWidth="1"/>
    <col min="13078" max="13078" width="4.5703125" style="92" customWidth="1"/>
    <col min="13079" max="13079" width="7.85546875" style="92" customWidth="1"/>
    <col min="13080" max="13080" width="8.140625" style="92" customWidth="1"/>
    <col min="13081" max="13084" width="4.5703125" style="92" customWidth="1"/>
    <col min="13085" max="13085" width="11.5703125" style="92"/>
    <col min="13086" max="13086" width="8.42578125" style="92" customWidth="1"/>
    <col min="13087" max="13087" width="5.42578125" style="92" customWidth="1"/>
    <col min="13088" max="13089" width="5.140625" style="92" customWidth="1"/>
    <col min="13090" max="13090" width="6.42578125" style="92" customWidth="1"/>
    <col min="13091" max="13091" width="11.5703125" style="92"/>
    <col min="13092" max="13092" width="8.42578125" style="92" customWidth="1"/>
    <col min="13093" max="13093" width="3.140625" style="92" customWidth="1"/>
    <col min="13094" max="13094" width="5.140625" style="92" customWidth="1"/>
    <col min="13095" max="13095" width="7.42578125" style="92" customWidth="1"/>
    <col min="13096" max="13096" width="4.5703125" style="92" customWidth="1"/>
    <col min="13097" max="13312" width="11.5703125" style="92"/>
    <col min="13313" max="13313" width="1.85546875" style="92" customWidth="1"/>
    <col min="13314" max="13314" width="22.28515625" style="92" customWidth="1"/>
    <col min="13315" max="13316" width="4.5703125" style="92" customWidth="1"/>
    <col min="13317" max="13317" width="7.140625" style="92" customWidth="1"/>
    <col min="13318" max="13318" width="7.85546875" style="92" customWidth="1"/>
    <col min="13319" max="13319" width="4.5703125" style="92" customWidth="1"/>
    <col min="13320" max="13320" width="8.140625" style="92" customWidth="1"/>
    <col min="13321" max="13321" width="27.140625" style="92" customWidth="1"/>
    <col min="13322" max="13322" width="7.140625" style="92" customWidth="1"/>
    <col min="13323" max="13324" width="8.5703125" style="92" customWidth="1"/>
    <col min="13325" max="13325" width="4.5703125" style="92" customWidth="1"/>
    <col min="13326" max="13326" width="7.42578125" style="92" customWidth="1"/>
    <col min="13327" max="13328" width="4.5703125" style="92" customWidth="1"/>
    <col min="13329" max="13329" width="7" style="92" customWidth="1"/>
    <col min="13330" max="13330" width="8.140625" style="92" customWidth="1"/>
    <col min="13331" max="13331" width="8" style="92" customWidth="1"/>
    <col min="13332" max="13332" width="7.140625" style="92" customWidth="1"/>
    <col min="13333" max="13333" width="6.5703125" style="92" customWidth="1"/>
    <col min="13334" max="13334" width="4.5703125" style="92" customWidth="1"/>
    <col min="13335" max="13335" width="7.85546875" style="92" customWidth="1"/>
    <col min="13336" max="13336" width="8.140625" style="92" customWidth="1"/>
    <col min="13337" max="13340" width="4.5703125" style="92" customWidth="1"/>
    <col min="13341" max="13341" width="11.5703125" style="92"/>
    <col min="13342" max="13342" width="8.42578125" style="92" customWidth="1"/>
    <col min="13343" max="13343" width="5.42578125" style="92" customWidth="1"/>
    <col min="13344" max="13345" width="5.140625" style="92" customWidth="1"/>
    <col min="13346" max="13346" width="6.42578125" style="92" customWidth="1"/>
    <col min="13347" max="13347" width="11.5703125" style="92"/>
    <col min="13348" max="13348" width="8.42578125" style="92" customWidth="1"/>
    <col min="13349" max="13349" width="3.140625" style="92" customWidth="1"/>
    <col min="13350" max="13350" width="5.140625" style="92" customWidth="1"/>
    <col min="13351" max="13351" width="7.42578125" style="92" customWidth="1"/>
    <col min="13352" max="13352" width="4.5703125" style="92" customWidth="1"/>
    <col min="13353" max="13568" width="11.5703125" style="92"/>
    <col min="13569" max="13569" width="1.85546875" style="92" customWidth="1"/>
    <col min="13570" max="13570" width="22.28515625" style="92" customWidth="1"/>
    <col min="13571" max="13572" width="4.5703125" style="92" customWidth="1"/>
    <col min="13573" max="13573" width="7.140625" style="92" customWidth="1"/>
    <col min="13574" max="13574" width="7.85546875" style="92" customWidth="1"/>
    <col min="13575" max="13575" width="4.5703125" style="92" customWidth="1"/>
    <col min="13576" max="13576" width="8.140625" style="92" customWidth="1"/>
    <col min="13577" max="13577" width="27.140625" style="92" customWidth="1"/>
    <col min="13578" max="13578" width="7.140625" style="92" customWidth="1"/>
    <col min="13579" max="13580" width="8.5703125" style="92" customWidth="1"/>
    <col min="13581" max="13581" width="4.5703125" style="92" customWidth="1"/>
    <col min="13582" max="13582" width="7.42578125" style="92" customWidth="1"/>
    <col min="13583" max="13584" width="4.5703125" style="92" customWidth="1"/>
    <col min="13585" max="13585" width="7" style="92" customWidth="1"/>
    <col min="13586" max="13586" width="8.140625" style="92" customWidth="1"/>
    <col min="13587" max="13587" width="8" style="92" customWidth="1"/>
    <col min="13588" max="13588" width="7.140625" style="92" customWidth="1"/>
    <col min="13589" max="13589" width="6.5703125" style="92" customWidth="1"/>
    <col min="13590" max="13590" width="4.5703125" style="92" customWidth="1"/>
    <col min="13591" max="13591" width="7.85546875" style="92" customWidth="1"/>
    <col min="13592" max="13592" width="8.140625" style="92" customWidth="1"/>
    <col min="13593" max="13596" width="4.5703125" style="92" customWidth="1"/>
    <col min="13597" max="13597" width="11.5703125" style="92"/>
    <col min="13598" max="13598" width="8.42578125" style="92" customWidth="1"/>
    <col min="13599" max="13599" width="5.42578125" style="92" customWidth="1"/>
    <col min="13600" max="13601" width="5.140625" style="92" customWidth="1"/>
    <col min="13602" max="13602" width="6.42578125" style="92" customWidth="1"/>
    <col min="13603" max="13603" width="11.5703125" style="92"/>
    <col min="13604" max="13604" width="8.42578125" style="92" customWidth="1"/>
    <col min="13605" max="13605" width="3.140625" style="92" customWidth="1"/>
    <col min="13606" max="13606" width="5.140625" style="92" customWidth="1"/>
    <col min="13607" max="13607" width="7.42578125" style="92" customWidth="1"/>
    <col min="13608" max="13608" width="4.5703125" style="92" customWidth="1"/>
    <col min="13609" max="13824" width="11.5703125" style="92"/>
    <col min="13825" max="13825" width="1.85546875" style="92" customWidth="1"/>
    <col min="13826" max="13826" width="22.28515625" style="92" customWidth="1"/>
    <col min="13827" max="13828" width="4.5703125" style="92" customWidth="1"/>
    <col min="13829" max="13829" width="7.140625" style="92" customWidth="1"/>
    <col min="13830" max="13830" width="7.85546875" style="92" customWidth="1"/>
    <col min="13831" max="13831" width="4.5703125" style="92" customWidth="1"/>
    <col min="13832" max="13832" width="8.140625" style="92" customWidth="1"/>
    <col min="13833" max="13833" width="27.140625" style="92" customWidth="1"/>
    <col min="13834" max="13834" width="7.140625" style="92" customWidth="1"/>
    <col min="13835" max="13836" width="8.5703125" style="92" customWidth="1"/>
    <col min="13837" max="13837" width="4.5703125" style="92" customWidth="1"/>
    <col min="13838" max="13838" width="7.42578125" style="92" customWidth="1"/>
    <col min="13839" max="13840" width="4.5703125" style="92" customWidth="1"/>
    <col min="13841" max="13841" width="7" style="92" customWidth="1"/>
    <col min="13842" max="13842" width="8.140625" style="92" customWidth="1"/>
    <col min="13843" max="13843" width="8" style="92" customWidth="1"/>
    <col min="13844" max="13844" width="7.140625" style="92" customWidth="1"/>
    <col min="13845" max="13845" width="6.5703125" style="92" customWidth="1"/>
    <col min="13846" max="13846" width="4.5703125" style="92" customWidth="1"/>
    <col min="13847" max="13847" width="7.85546875" style="92" customWidth="1"/>
    <col min="13848" max="13848" width="8.140625" style="92" customWidth="1"/>
    <col min="13849" max="13852" width="4.5703125" style="92" customWidth="1"/>
    <col min="13853" max="13853" width="11.5703125" style="92"/>
    <col min="13854" max="13854" width="8.42578125" style="92" customWidth="1"/>
    <col min="13855" max="13855" width="5.42578125" style="92" customWidth="1"/>
    <col min="13856" max="13857" width="5.140625" style="92" customWidth="1"/>
    <col min="13858" max="13858" width="6.42578125" style="92" customWidth="1"/>
    <col min="13859" max="13859" width="11.5703125" style="92"/>
    <col min="13860" max="13860" width="8.42578125" style="92" customWidth="1"/>
    <col min="13861" max="13861" width="3.140625" style="92" customWidth="1"/>
    <col min="13862" max="13862" width="5.140625" style="92" customWidth="1"/>
    <col min="13863" max="13863" width="7.42578125" style="92" customWidth="1"/>
    <col min="13864" max="13864" width="4.5703125" style="92" customWidth="1"/>
    <col min="13865" max="14080" width="11.5703125" style="92"/>
    <col min="14081" max="14081" width="1.85546875" style="92" customWidth="1"/>
    <col min="14082" max="14082" width="22.28515625" style="92" customWidth="1"/>
    <col min="14083" max="14084" width="4.5703125" style="92" customWidth="1"/>
    <col min="14085" max="14085" width="7.140625" style="92" customWidth="1"/>
    <col min="14086" max="14086" width="7.85546875" style="92" customWidth="1"/>
    <col min="14087" max="14087" width="4.5703125" style="92" customWidth="1"/>
    <col min="14088" max="14088" width="8.140625" style="92" customWidth="1"/>
    <col min="14089" max="14089" width="27.140625" style="92" customWidth="1"/>
    <col min="14090" max="14090" width="7.140625" style="92" customWidth="1"/>
    <col min="14091" max="14092" width="8.5703125" style="92" customWidth="1"/>
    <col min="14093" max="14093" width="4.5703125" style="92" customWidth="1"/>
    <col min="14094" max="14094" width="7.42578125" style="92" customWidth="1"/>
    <col min="14095" max="14096" width="4.5703125" style="92" customWidth="1"/>
    <col min="14097" max="14097" width="7" style="92" customWidth="1"/>
    <col min="14098" max="14098" width="8.140625" style="92" customWidth="1"/>
    <col min="14099" max="14099" width="8" style="92" customWidth="1"/>
    <col min="14100" max="14100" width="7.140625" style="92" customWidth="1"/>
    <col min="14101" max="14101" width="6.5703125" style="92" customWidth="1"/>
    <col min="14102" max="14102" width="4.5703125" style="92" customWidth="1"/>
    <col min="14103" max="14103" width="7.85546875" style="92" customWidth="1"/>
    <col min="14104" max="14104" width="8.140625" style="92" customWidth="1"/>
    <col min="14105" max="14108" width="4.5703125" style="92" customWidth="1"/>
    <col min="14109" max="14109" width="11.5703125" style="92"/>
    <col min="14110" max="14110" width="8.42578125" style="92" customWidth="1"/>
    <col min="14111" max="14111" width="5.42578125" style="92" customWidth="1"/>
    <col min="14112" max="14113" width="5.140625" style="92" customWidth="1"/>
    <col min="14114" max="14114" width="6.42578125" style="92" customWidth="1"/>
    <col min="14115" max="14115" width="11.5703125" style="92"/>
    <col min="14116" max="14116" width="8.42578125" style="92" customWidth="1"/>
    <col min="14117" max="14117" width="3.140625" style="92" customWidth="1"/>
    <col min="14118" max="14118" width="5.140625" style="92" customWidth="1"/>
    <col min="14119" max="14119" width="7.42578125" style="92" customWidth="1"/>
    <col min="14120" max="14120" width="4.5703125" style="92" customWidth="1"/>
    <col min="14121" max="14336" width="11.5703125" style="92"/>
    <col min="14337" max="14337" width="1.85546875" style="92" customWidth="1"/>
    <col min="14338" max="14338" width="22.28515625" style="92" customWidth="1"/>
    <col min="14339" max="14340" width="4.5703125" style="92" customWidth="1"/>
    <col min="14341" max="14341" width="7.140625" style="92" customWidth="1"/>
    <col min="14342" max="14342" width="7.85546875" style="92" customWidth="1"/>
    <col min="14343" max="14343" width="4.5703125" style="92" customWidth="1"/>
    <col min="14344" max="14344" width="8.140625" style="92" customWidth="1"/>
    <col min="14345" max="14345" width="27.140625" style="92" customWidth="1"/>
    <col min="14346" max="14346" width="7.140625" style="92" customWidth="1"/>
    <col min="14347" max="14348" width="8.5703125" style="92" customWidth="1"/>
    <col min="14349" max="14349" width="4.5703125" style="92" customWidth="1"/>
    <col min="14350" max="14350" width="7.42578125" style="92" customWidth="1"/>
    <col min="14351" max="14352" width="4.5703125" style="92" customWidth="1"/>
    <col min="14353" max="14353" width="7" style="92" customWidth="1"/>
    <col min="14354" max="14354" width="8.140625" style="92" customWidth="1"/>
    <col min="14355" max="14355" width="8" style="92" customWidth="1"/>
    <col min="14356" max="14356" width="7.140625" style="92" customWidth="1"/>
    <col min="14357" max="14357" width="6.5703125" style="92" customWidth="1"/>
    <col min="14358" max="14358" width="4.5703125" style="92" customWidth="1"/>
    <col min="14359" max="14359" width="7.85546875" style="92" customWidth="1"/>
    <col min="14360" max="14360" width="8.140625" style="92" customWidth="1"/>
    <col min="14361" max="14364" width="4.5703125" style="92" customWidth="1"/>
    <col min="14365" max="14365" width="11.5703125" style="92"/>
    <col min="14366" max="14366" width="8.42578125" style="92" customWidth="1"/>
    <col min="14367" max="14367" width="5.42578125" style="92" customWidth="1"/>
    <col min="14368" max="14369" width="5.140625" style="92" customWidth="1"/>
    <col min="14370" max="14370" width="6.42578125" style="92" customWidth="1"/>
    <col min="14371" max="14371" width="11.5703125" style="92"/>
    <col min="14372" max="14372" width="8.42578125" style="92" customWidth="1"/>
    <col min="14373" max="14373" width="3.140625" style="92" customWidth="1"/>
    <col min="14374" max="14374" width="5.140625" style="92" customWidth="1"/>
    <col min="14375" max="14375" width="7.42578125" style="92" customWidth="1"/>
    <col min="14376" max="14376" width="4.5703125" style="92" customWidth="1"/>
    <col min="14377" max="14592" width="11.5703125" style="92"/>
    <col min="14593" max="14593" width="1.85546875" style="92" customWidth="1"/>
    <col min="14594" max="14594" width="22.28515625" style="92" customWidth="1"/>
    <col min="14595" max="14596" width="4.5703125" style="92" customWidth="1"/>
    <col min="14597" max="14597" width="7.140625" style="92" customWidth="1"/>
    <col min="14598" max="14598" width="7.85546875" style="92" customWidth="1"/>
    <col min="14599" max="14599" width="4.5703125" style="92" customWidth="1"/>
    <col min="14600" max="14600" width="8.140625" style="92" customWidth="1"/>
    <col min="14601" max="14601" width="27.140625" style="92" customWidth="1"/>
    <col min="14602" max="14602" width="7.140625" style="92" customWidth="1"/>
    <col min="14603" max="14604" width="8.5703125" style="92" customWidth="1"/>
    <col min="14605" max="14605" width="4.5703125" style="92" customWidth="1"/>
    <col min="14606" max="14606" width="7.42578125" style="92" customWidth="1"/>
    <col min="14607" max="14608" width="4.5703125" style="92" customWidth="1"/>
    <col min="14609" max="14609" width="7" style="92" customWidth="1"/>
    <col min="14610" max="14610" width="8.140625" style="92" customWidth="1"/>
    <col min="14611" max="14611" width="8" style="92" customWidth="1"/>
    <col min="14612" max="14612" width="7.140625" style="92" customWidth="1"/>
    <col min="14613" max="14613" width="6.5703125" style="92" customWidth="1"/>
    <col min="14614" max="14614" width="4.5703125" style="92" customWidth="1"/>
    <col min="14615" max="14615" width="7.85546875" style="92" customWidth="1"/>
    <col min="14616" max="14616" width="8.140625" style="92" customWidth="1"/>
    <col min="14617" max="14620" width="4.5703125" style="92" customWidth="1"/>
    <col min="14621" max="14621" width="11.5703125" style="92"/>
    <col min="14622" max="14622" width="8.42578125" style="92" customWidth="1"/>
    <col min="14623" max="14623" width="5.42578125" style="92" customWidth="1"/>
    <col min="14624" max="14625" width="5.140625" style="92" customWidth="1"/>
    <col min="14626" max="14626" width="6.42578125" style="92" customWidth="1"/>
    <col min="14627" max="14627" width="11.5703125" style="92"/>
    <col min="14628" max="14628" width="8.42578125" style="92" customWidth="1"/>
    <col min="14629" max="14629" width="3.140625" style="92" customWidth="1"/>
    <col min="14630" max="14630" width="5.140625" style="92" customWidth="1"/>
    <col min="14631" max="14631" width="7.42578125" style="92" customWidth="1"/>
    <col min="14632" max="14632" width="4.5703125" style="92" customWidth="1"/>
    <col min="14633" max="14848" width="11.5703125" style="92"/>
    <col min="14849" max="14849" width="1.85546875" style="92" customWidth="1"/>
    <col min="14850" max="14850" width="22.28515625" style="92" customWidth="1"/>
    <col min="14851" max="14852" width="4.5703125" style="92" customWidth="1"/>
    <col min="14853" max="14853" width="7.140625" style="92" customWidth="1"/>
    <col min="14854" max="14854" width="7.85546875" style="92" customWidth="1"/>
    <col min="14855" max="14855" width="4.5703125" style="92" customWidth="1"/>
    <col min="14856" max="14856" width="8.140625" style="92" customWidth="1"/>
    <col min="14857" max="14857" width="27.140625" style="92" customWidth="1"/>
    <col min="14858" max="14858" width="7.140625" style="92" customWidth="1"/>
    <col min="14859" max="14860" width="8.5703125" style="92" customWidth="1"/>
    <col min="14861" max="14861" width="4.5703125" style="92" customWidth="1"/>
    <col min="14862" max="14862" width="7.42578125" style="92" customWidth="1"/>
    <col min="14863" max="14864" width="4.5703125" style="92" customWidth="1"/>
    <col min="14865" max="14865" width="7" style="92" customWidth="1"/>
    <col min="14866" max="14866" width="8.140625" style="92" customWidth="1"/>
    <col min="14867" max="14867" width="8" style="92" customWidth="1"/>
    <col min="14868" max="14868" width="7.140625" style="92" customWidth="1"/>
    <col min="14869" max="14869" width="6.5703125" style="92" customWidth="1"/>
    <col min="14870" max="14870" width="4.5703125" style="92" customWidth="1"/>
    <col min="14871" max="14871" width="7.85546875" style="92" customWidth="1"/>
    <col min="14872" max="14872" width="8.140625" style="92" customWidth="1"/>
    <col min="14873" max="14876" width="4.5703125" style="92" customWidth="1"/>
    <col min="14877" max="14877" width="11.5703125" style="92"/>
    <col min="14878" max="14878" width="8.42578125" style="92" customWidth="1"/>
    <col min="14879" max="14879" width="5.42578125" style="92" customWidth="1"/>
    <col min="14880" max="14881" width="5.140625" style="92" customWidth="1"/>
    <col min="14882" max="14882" width="6.42578125" style="92" customWidth="1"/>
    <col min="14883" max="14883" width="11.5703125" style="92"/>
    <col min="14884" max="14884" width="8.42578125" style="92" customWidth="1"/>
    <col min="14885" max="14885" width="3.140625" style="92" customWidth="1"/>
    <col min="14886" max="14886" width="5.140625" style="92" customWidth="1"/>
    <col min="14887" max="14887" width="7.42578125" style="92" customWidth="1"/>
    <col min="14888" max="14888" width="4.5703125" style="92" customWidth="1"/>
    <col min="14889" max="15104" width="11.5703125" style="92"/>
    <col min="15105" max="15105" width="1.85546875" style="92" customWidth="1"/>
    <col min="15106" max="15106" width="22.28515625" style="92" customWidth="1"/>
    <col min="15107" max="15108" width="4.5703125" style="92" customWidth="1"/>
    <col min="15109" max="15109" width="7.140625" style="92" customWidth="1"/>
    <col min="15110" max="15110" width="7.85546875" style="92" customWidth="1"/>
    <col min="15111" max="15111" width="4.5703125" style="92" customWidth="1"/>
    <col min="15112" max="15112" width="8.140625" style="92" customWidth="1"/>
    <col min="15113" max="15113" width="27.140625" style="92" customWidth="1"/>
    <col min="15114" max="15114" width="7.140625" style="92" customWidth="1"/>
    <col min="15115" max="15116" width="8.5703125" style="92" customWidth="1"/>
    <col min="15117" max="15117" width="4.5703125" style="92" customWidth="1"/>
    <col min="15118" max="15118" width="7.42578125" style="92" customWidth="1"/>
    <col min="15119" max="15120" width="4.5703125" style="92" customWidth="1"/>
    <col min="15121" max="15121" width="7" style="92" customWidth="1"/>
    <col min="15122" max="15122" width="8.140625" style="92" customWidth="1"/>
    <col min="15123" max="15123" width="8" style="92" customWidth="1"/>
    <col min="15124" max="15124" width="7.140625" style="92" customWidth="1"/>
    <col min="15125" max="15125" width="6.5703125" style="92" customWidth="1"/>
    <col min="15126" max="15126" width="4.5703125" style="92" customWidth="1"/>
    <col min="15127" max="15127" width="7.85546875" style="92" customWidth="1"/>
    <col min="15128" max="15128" width="8.140625" style="92" customWidth="1"/>
    <col min="15129" max="15132" width="4.5703125" style="92" customWidth="1"/>
    <col min="15133" max="15133" width="11.5703125" style="92"/>
    <col min="15134" max="15134" width="8.42578125" style="92" customWidth="1"/>
    <col min="15135" max="15135" width="5.42578125" style="92" customWidth="1"/>
    <col min="15136" max="15137" width="5.140625" style="92" customWidth="1"/>
    <col min="15138" max="15138" width="6.42578125" style="92" customWidth="1"/>
    <col min="15139" max="15139" width="11.5703125" style="92"/>
    <col min="15140" max="15140" width="8.42578125" style="92" customWidth="1"/>
    <col min="15141" max="15141" width="3.140625" style="92" customWidth="1"/>
    <col min="15142" max="15142" width="5.140625" style="92" customWidth="1"/>
    <col min="15143" max="15143" width="7.42578125" style="92" customWidth="1"/>
    <col min="15144" max="15144" width="4.5703125" style="92" customWidth="1"/>
    <col min="15145" max="15360" width="11.5703125" style="92"/>
    <col min="15361" max="15361" width="1.85546875" style="92" customWidth="1"/>
    <col min="15362" max="15362" width="22.28515625" style="92" customWidth="1"/>
    <col min="15363" max="15364" width="4.5703125" style="92" customWidth="1"/>
    <col min="15365" max="15365" width="7.140625" style="92" customWidth="1"/>
    <col min="15366" max="15366" width="7.85546875" style="92" customWidth="1"/>
    <col min="15367" max="15367" width="4.5703125" style="92" customWidth="1"/>
    <col min="15368" max="15368" width="8.140625" style="92" customWidth="1"/>
    <col min="15369" max="15369" width="27.140625" style="92" customWidth="1"/>
    <col min="15370" max="15370" width="7.140625" style="92" customWidth="1"/>
    <col min="15371" max="15372" width="8.5703125" style="92" customWidth="1"/>
    <col min="15373" max="15373" width="4.5703125" style="92" customWidth="1"/>
    <col min="15374" max="15374" width="7.42578125" style="92" customWidth="1"/>
    <col min="15375" max="15376" width="4.5703125" style="92" customWidth="1"/>
    <col min="15377" max="15377" width="7" style="92" customWidth="1"/>
    <col min="15378" max="15378" width="8.140625" style="92" customWidth="1"/>
    <col min="15379" max="15379" width="8" style="92" customWidth="1"/>
    <col min="15380" max="15380" width="7.140625" style="92" customWidth="1"/>
    <col min="15381" max="15381" width="6.5703125" style="92" customWidth="1"/>
    <col min="15382" max="15382" width="4.5703125" style="92" customWidth="1"/>
    <col min="15383" max="15383" width="7.85546875" style="92" customWidth="1"/>
    <col min="15384" max="15384" width="8.140625" style="92" customWidth="1"/>
    <col min="15385" max="15388" width="4.5703125" style="92" customWidth="1"/>
    <col min="15389" max="15389" width="11.5703125" style="92"/>
    <col min="15390" max="15390" width="8.42578125" style="92" customWidth="1"/>
    <col min="15391" max="15391" width="5.42578125" style="92" customWidth="1"/>
    <col min="15392" max="15393" width="5.140625" style="92" customWidth="1"/>
    <col min="15394" max="15394" width="6.42578125" style="92" customWidth="1"/>
    <col min="15395" max="15395" width="11.5703125" style="92"/>
    <col min="15396" max="15396" width="8.42578125" style="92" customWidth="1"/>
    <col min="15397" max="15397" width="3.140625" style="92" customWidth="1"/>
    <col min="15398" max="15398" width="5.140625" style="92" customWidth="1"/>
    <col min="15399" max="15399" width="7.42578125" style="92" customWidth="1"/>
    <col min="15400" max="15400" width="4.5703125" style="92" customWidth="1"/>
    <col min="15401" max="15616" width="11.5703125" style="92"/>
    <col min="15617" max="15617" width="1.85546875" style="92" customWidth="1"/>
    <col min="15618" max="15618" width="22.28515625" style="92" customWidth="1"/>
    <col min="15619" max="15620" width="4.5703125" style="92" customWidth="1"/>
    <col min="15621" max="15621" width="7.140625" style="92" customWidth="1"/>
    <col min="15622" max="15622" width="7.85546875" style="92" customWidth="1"/>
    <col min="15623" max="15623" width="4.5703125" style="92" customWidth="1"/>
    <col min="15624" max="15624" width="8.140625" style="92" customWidth="1"/>
    <col min="15625" max="15625" width="27.140625" style="92" customWidth="1"/>
    <col min="15626" max="15626" width="7.140625" style="92" customWidth="1"/>
    <col min="15627" max="15628" width="8.5703125" style="92" customWidth="1"/>
    <col min="15629" max="15629" width="4.5703125" style="92" customWidth="1"/>
    <col min="15630" max="15630" width="7.42578125" style="92" customWidth="1"/>
    <col min="15631" max="15632" width="4.5703125" style="92" customWidth="1"/>
    <col min="15633" max="15633" width="7" style="92" customWidth="1"/>
    <col min="15634" max="15634" width="8.140625" style="92" customWidth="1"/>
    <col min="15635" max="15635" width="8" style="92" customWidth="1"/>
    <col min="15636" max="15636" width="7.140625" style="92" customWidth="1"/>
    <col min="15637" max="15637" width="6.5703125" style="92" customWidth="1"/>
    <col min="15638" max="15638" width="4.5703125" style="92" customWidth="1"/>
    <col min="15639" max="15639" width="7.85546875" style="92" customWidth="1"/>
    <col min="15640" max="15640" width="8.140625" style="92" customWidth="1"/>
    <col min="15641" max="15644" width="4.5703125" style="92" customWidth="1"/>
    <col min="15645" max="15645" width="11.5703125" style="92"/>
    <col min="15646" max="15646" width="8.42578125" style="92" customWidth="1"/>
    <col min="15647" max="15647" width="5.42578125" style="92" customWidth="1"/>
    <col min="15648" max="15649" width="5.140625" style="92" customWidth="1"/>
    <col min="15650" max="15650" width="6.42578125" style="92" customWidth="1"/>
    <col min="15651" max="15651" width="11.5703125" style="92"/>
    <col min="15652" max="15652" width="8.42578125" style="92" customWidth="1"/>
    <col min="15653" max="15653" width="3.140625" style="92" customWidth="1"/>
    <col min="15654" max="15654" width="5.140625" style="92" customWidth="1"/>
    <col min="15655" max="15655" width="7.42578125" style="92" customWidth="1"/>
    <col min="15656" max="15656" width="4.5703125" style="92" customWidth="1"/>
    <col min="15657" max="15872" width="11.5703125" style="92"/>
    <col min="15873" max="15873" width="1.85546875" style="92" customWidth="1"/>
    <col min="15874" max="15874" width="22.28515625" style="92" customWidth="1"/>
    <col min="15875" max="15876" width="4.5703125" style="92" customWidth="1"/>
    <col min="15877" max="15877" width="7.140625" style="92" customWidth="1"/>
    <col min="15878" max="15878" width="7.85546875" style="92" customWidth="1"/>
    <col min="15879" max="15879" width="4.5703125" style="92" customWidth="1"/>
    <col min="15880" max="15880" width="8.140625" style="92" customWidth="1"/>
    <col min="15881" max="15881" width="27.140625" style="92" customWidth="1"/>
    <col min="15882" max="15882" width="7.140625" style="92" customWidth="1"/>
    <col min="15883" max="15884" width="8.5703125" style="92" customWidth="1"/>
    <col min="15885" max="15885" width="4.5703125" style="92" customWidth="1"/>
    <col min="15886" max="15886" width="7.42578125" style="92" customWidth="1"/>
    <col min="15887" max="15888" width="4.5703125" style="92" customWidth="1"/>
    <col min="15889" max="15889" width="7" style="92" customWidth="1"/>
    <col min="15890" max="15890" width="8.140625" style="92" customWidth="1"/>
    <col min="15891" max="15891" width="8" style="92" customWidth="1"/>
    <col min="15892" max="15892" width="7.140625" style="92" customWidth="1"/>
    <col min="15893" max="15893" width="6.5703125" style="92" customWidth="1"/>
    <col min="15894" max="15894" width="4.5703125" style="92" customWidth="1"/>
    <col min="15895" max="15895" width="7.85546875" style="92" customWidth="1"/>
    <col min="15896" max="15896" width="8.140625" style="92" customWidth="1"/>
    <col min="15897" max="15900" width="4.5703125" style="92" customWidth="1"/>
    <col min="15901" max="15901" width="11.5703125" style="92"/>
    <col min="15902" max="15902" width="8.42578125" style="92" customWidth="1"/>
    <col min="15903" max="15903" width="5.42578125" style="92" customWidth="1"/>
    <col min="15904" max="15905" width="5.140625" style="92" customWidth="1"/>
    <col min="15906" max="15906" width="6.42578125" style="92" customWidth="1"/>
    <col min="15907" max="15907" width="11.5703125" style="92"/>
    <col min="15908" max="15908" width="8.42578125" style="92" customWidth="1"/>
    <col min="15909" max="15909" width="3.140625" style="92" customWidth="1"/>
    <col min="15910" max="15910" width="5.140625" style="92" customWidth="1"/>
    <col min="15911" max="15911" width="7.42578125" style="92" customWidth="1"/>
    <col min="15912" max="15912" width="4.5703125" style="92" customWidth="1"/>
    <col min="15913" max="16128" width="11.5703125" style="92"/>
    <col min="16129" max="16129" width="1.85546875" style="92" customWidth="1"/>
    <col min="16130" max="16130" width="22.28515625" style="92" customWidth="1"/>
    <col min="16131" max="16132" width="4.5703125" style="92" customWidth="1"/>
    <col min="16133" max="16133" width="7.140625" style="92" customWidth="1"/>
    <col min="16134" max="16134" width="7.85546875" style="92" customWidth="1"/>
    <col min="16135" max="16135" width="4.5703125" style="92" customWidth="1"/>
    <col min="16136" max="16136" width="8.140625" style="92" customWidth="1"/>
    <col min="16137" max="16137" width="27.140625" style="92" customWidth="1"/>
    <col min="16138" max="16138" width="7.140625" style="92" customWidth="1"/>
    <col min="16139" max="16140" width="8.5703125" style="92" customWidth="1"/>
    <col min="16141" max="16141" width="4.5703125" style="92" customWidth="1"/>
    <col min="16142" max="16142" width="7.42578125" style="92" customWidth="1"/>
    <col min="16143" max="16144" width="4.5703125" style="92" customWidth="1"/>
    <col min="16145" max="16145" width="7" style="92" customWidth="1"/>
    <col min="16146" max="16146" width="8.140625" style="92" customWidth="1"/>
    <col min="16147" max="16147" width="8" style="92" customWidth="1"/>
    <col min="16148" max="16148" width="7.140625" style="92" customWidth="1"/>
    <col min="16149" max="16149" width="6.5703125" style="92" customWidth="1"/>
    <col min="16150" max="16150" width="4.5703125" style="92" customWidth="1"/>
    <col min="16151" max="16151" width="7.85546875" style="92" customWidth="1"/>
    <col min="16152" max="16152" width="8.140625" style="92" customWidth="1"/>
    <col min="16153" max="16156" width="4.5703125" style="92" customWidth="1"/>
    <col min="16157" max="16157" width="11.5703125" style="92"/>
    <col min="16158" max="16158" width="8.42578125" style="92" customWidth="1"/>
    <col min="16159" max="16159" width="5.42578125" style="92" customWidth="1"/>
    <col min="16160" max="16161" width="5.140625" style="92" customWidth="1"/>
    <col min="16162" max="16162" width="6.42578125" style="92" customWidth="1"/>
    <col min="16163" max="16163" width="11.5703125" style="92"/>
    <col min="16164" max="16164" width="8.42578125" style="92" customWidth="1"/>
    <col min="16165" max="16165" width="3.140625" style="92" customWidth="1"/>
    <col min="16166" max="16166" width="5.140625" style="92" customWidth="1"/>
    <col min="16167" max="16167" width="7.42578125" style="92" customWidth="1"/>
    <col min="16168" max="16168" width="4.5703125" style="92" customWidth="1"/>
    <col min="16169" max="16384" width="11.5703125" style="92"/>
  </cols>
  <sheetData>
    <row r="1" spans="3:19" ht="15" thickBot="1"/>
    <row r="2" spans="3:19">
      <c r="C2" s="304" t="s">
        <v>117</v>
      </c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6"/>
    </row>
    <row r="3" spans="3:19" ht="15" thickBot="1">
      <c r="C3" s="307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9"/>
    </row>
    <row r="4" spans="3:19" ht="27" customHeight="1">
      <c r="C4" s="310" t="s">
        <v>118</v>
      </c>
      <c r="D4" s="311"/>
      <c r="E4" s="311"/>
      <c r="F4" s="311"/>
      <c r="G4" s="311"/>
      <c r="H4" s="311"/>
      <c r="I4" s="311"/>
      <c r="J4" s="93">
        <v>1145</v>
      </c>
      <c r="K4" s="312">
        <f>+'R14 at2022'!S26</f>
        <v>599252382.61610103</v>
      </c>
      <c r="L4" s="312"/>
      <c r="M4" s="312"/>
      <c r="N4" s="312"/>
      <c r="O4" s="312"/>
      <c r="P4" s="94" t="s">
        <v>119</v>
      </c>
    </row>
    <row r="5" spans="3:19" ht="27" customHeight="1">
      <c r="C5" s="302" t="s">
        <v>120</v>
      </c>
      <c r="D5" s="303"/>
      <c r="E5" s="303"/>
      <c r="F5" s="303"/>
      <c r="G5" s="303"/>
      <c r="H5" s="303"/>
      <c r="I5" s="303"/>
      <c r="J5" s="95">
        <v>1146</v>
      </c>
      <c r="K5" s="296"/>
      <c r="L5" s="296"/>
      <c r="M5" s="296"/>
      <c r="N5" s="296"/>
      <c r="O5" s="296"/>
      <c r="P5" s="96" t="s">
        <v>121</v>
      </c>
    </row>
    <row r="6" spans="3:19" ht="27" customHeight="1">
      <c r="C6" s="302" t="s">
        <v>122</v>
      </c>
      <c r="D6" s="303"/>
      <c r="E6" s="303"/>
      <c r="F6" s="303"/>
      <c r="G6" s="303"/>
      <c r="H6" s="303"/>
      <c r="I6" s="303"/>
      <c r="J6" s="95">
        <v>1177</v>
      </c>
      <c r="K6" s="296">
        <f>+K4*13.3%</f>
        <v>79700566.887941435</v>
      </c>
      <c r="L6" s="296"/>
      <c r="M6" s="296"/>
      <c r="N6" s="296"/>
      <c r="O6" s="296"/>
      <c r="P6" s="97" t="s">
        <v>119</v>
      </c>
    </row>
    <row r="7" spans="3:19" ht="27" customHeight="1">
      <c r="C7" s="302" t="s">
        <v>123</v>
      </c>
      <c r="D7" s="303"/>
      <c r="E7" s="303"/>
      <c r="F7" s="303"/>
      <c r="G7" s="303"/>
      <c r="H7" s="303"/>
      <c r="I7" s="303"/>
      <c r="J7" s="95">
        <v>893</v>
      </c>
      <c r="K7" s="296"/>
      <c r="L7" s="296"/>
      <c r="M7" s="296"/>
      <c r="N7" s="296"/>
      <c r="O7" s="296"/>
      <c r="P7" s="97" t="s">
        <v>119</v>
      </c>
    </row>
    <row r="8" spans="3:19" ht="27" customHeight="1">
      <c r="C8" s="300" t="s">
        <v>124</v>
      </c>
      <c r="D8" s="301"/>
      <c r="E8" s="301"/>
      <c r="F8" s="301"/>
      <c r="G8" s="301"/>
      <c r="H8" s="301"/>
      <c r="I8" s="301"/>
      <c r="J8" s="98">
        <v>894</v>
      </c>
      <c r="K8" s="296"/>
      <c r="L8" s="296"/>
      <c r="M8" s="296"/>
      <c r="N8" s="296"/>
      <c r="O8" s="296"/>
      <c r="P8" s="96" t="s">
        <v>121</v>
      </c>
    </row>
    <row r="9" spans="3:19" ht="27" customHeight="1">
      <c r="C9" s="302" t="s">
        <v>125</v>
      </c>
      <c r="D9" s="303"/>
      <c r="E9" s="303"/>
      <c r="F9" s="303"/>
      <c r="G9" s="303"/>
      <c r="H9" s="303"/>
      <c r="I9" s="303"/>
      <c r="J9" s="95">
        <v>1694</v>
      </c>
      <c r="K9" s="296">
        <v>5000000</v>
      </c>
      <c r="L9" s="296"/>
      <c r="M9" s="296"/>
      <c r="N9" s="296"/>
      <c r="O9" s="296"/>
      <c r="P9" s="97" t="s">
        <v>119</v>
      </c>
      <c r="S9" s="204">
        <f>+K9</f>
        <v>5000000</v>
      </c>
    </row>
    <row r="10" spans="3:19" ht="27" customHeight="1">
      <c r="C10" s="302" t="s">
        <v>126</v>
      </c>
      <c r="D10" s="303"/>
      <c r="E10" s="303"/>
      <c r="F10" s="303"/>
      <c r="G10" s="303"/>
      <c r="H10" s="303"/>
      <c r="I10" s="303"/>
      <c r="J10" s="95">
        <v>1695</v>
      </c>
      <c r="K10" s="296"/>
      <c r="L10" s="296"/>
      <c r="M10" s="296"/>
      <c r="N10" s="296"/>
      <c r="O10" s="296"/>
      <c r="P10" s="96" t="s">
        <v>121</v>
      </c>
    </row>
    <row r="11" spans="3:19" ht="27" customHeight="1">
      <c r="C11" s="302" t="s">
        <v>127</v>
      </c>
      <c r="D11" s="303"/>
      <c r="E11" s="303"/>
      <c r="F11" s="303"/>
      <c r="G11" s="303"/>
      <c r="H11" s="303"/>
      <c r="I11" s="303"/>
      <c r="J11" s="95">
        <v>1696</v>
      </c>
      <c r="K11" s="296"/>
      <c r="L11" s="296"/>
      <c r="M11" s="296"/>
      <c r="N11" s="296"/>
      <c r="O11" s="296"/>
      <c r="P11" s="97" t="s">
        <v>119</v>
      </c>
    </row>
    <row r="12" spans="3:19" ht="27" customHeight="1">
      <c r="C12" s="302" t="s">
        <v>128</v>
      </c>
      <c r="D12" s="303"/>
      <c r="E12" s="303"/>
      <c r="F12" s="303"/>
      <c r="G12" s="303"/>
      <c r="H12" s="303"/>
      <c r="I12" s="303"/>
      <c r="J12" s="95">
        <v>1178</v>
      </c>
      <c r="K12" s="296"/>
      <c r="L12" s="296"/>
      <c r="M12" s="296"/>
      <c r="N12" s="296"/>
      <c r="O12" s="296"/>
      <c r="P12" s="97" t="s">
        <v>119</v>
      </c>
    </row>
    <row r="13" spans="3:19" ht="27" customHeight="1">
      <c r="C13" s="302" t="s">
        <v>129</v>
      </c>
      <c r="D13" s="303"/>
      <c r="E13" s="303"/>
      <c r="F13" s="303"/>
      <c r="G13" s="303"/>
      <c r="H13" s="303"/>
      <c r="I13" s="303"/>
      <c r="J13" s="95">
        <v>1179</v>
      </c>
      <c r="K13" s="296"/>
      <c r="L13" s="296"/>
      <c r="M13" s="296"/>
      <c r="N13" s="296"/>
      <c r="O13" s="296"/>
      <c r="P13" s="96" t="s">
        <v>121</v>
      </c>
    </row>
    <row r="14" spans="3:19" ht="27" customHeight="1">
      <c r="C14" s="302" t="s">
        <v>130</v>
      </c>
      <c r="D14" s="303"/>
      <c r="E14" s="303"/>
      <c r="F14" s="303"/>
      <c r="G14" s="303"/>
      <c r="H14" s="303"/>
      <c r="I14" s="303"/>
      <c r="J14" s="95">
        <v>1180</v>
      </c>
      <c r="K14" s="296">
        <v>0</v>
      </c>
      <c r="L14" s="296"/>
      <c r="M14" s="296"/>
      <c r="N14" s="296"/>
      <c r="O14" s="296"/>
      <c r="P14" s="97" t="s">
        <v>119</v>
      </c>
    </row>
    <row r="15" spans="3:19" ht="27" customHeight="1">
      <c r="C15" s="300" t="s">
        <v>131</v>
      </c>
      <c r="D15" s="301"/>
      <c r="E15" s="301"/>
      <c r="F15" s="301"/>
      <c r="G15" s="301"/>
      <c r="H15" s="301"/>
      <c r="I15" s="301"/>
      <c r="J15" s="98">
        <v>1181</v>
      </c>
      <c r="K15" s="296"/>
      <c r="L15" s="296"/>
      <c r="M15" s="296"/>
      <c r="N15" s="296"/>
      <c r="O15" s="296"/>
      <c r="P15" s="96" t="s">
        <v>121</v>
      </c>
    </row>
    <row r="16" spans="3:19" ht="27" customHeight="1">
      <c r="C16" s="302" t="s">
        <v>132</v>
      </c>
      <c r="D16" s="303"/>
      <c r="E16" s="303"/>
      <c r="F16" s="303"/>
      <c r="G16" s="303"/>
      <c r="H16" s="303"/>
      <c r="I16" s="303"/>
      <c r="J16" s="95">
        <v>1182</v>
      </c>
      <c r="K16" s="296">
        <f>+'retiros  at2023'!P22</f>
        <v>10000000</v>
      </c>
      <c r="L16" s="296"/>
      <c r="M16" s="296"/>
      <c r="N16" s="296"/>
      <c r="O16" s="296"/>
      <c r="P16" s="96" t="s">
        <v>121</v>
      </c>
    </row>
    <row r="17" spans="3:19" ht="27" customHeight="1">
      <c r="C17" s="300" t="s">
        <v>133</v>
      </c>
      <c r="D17" s="301"/>
      <c r="E17" s="301"/>
      <c r="F17" s="301"/>
      <c r="G17" s="301"/>
      <c r="H17" s="301"/>
      <c r="I17" s="301"/>
      <c r="J17" s="98">
        <v>1697</v>
      </c>
      <c r="K17" s="296">
        <f>+'RREE  at2022 '!AB46*'retiros  at2023'!I12</f>
        <v>837881.36640000006</v>
      </c>
      <c r="L17" s="296"/>
      <c r="M17" s="296"/>
      <c r="N17" s="296"/>
      <c r="O17" s="296"/>
      <c r="P17" s="96" t="s">
        <v>121</v>
      </c>
    </row>
    <row r="18" spans="3:19" ht="27" customHeight="1">
      <c r="C18" s="300" t="s">
        <v>134</v>
      </c>
      <c r="D18" s="301"/>
      <c r="E18" s="301"/>
      <c r="F18" s="301"/>
      <c r="G18" s="301"/>
      <c r="H18" s="301"/>
      <c r="I18" s="301"/>
      <c r="J18" s="98">
        <v>1186</v>
      </c>
      <c r="K18" s="296"/>
      <c r="L18" s="296"/>
      <c r="M18" s="296"/>
      <c r="N18" s="296"/>
      <c r="O18" s="296"/>
      <c r="P18" s="99" t="s">
        <v>119</v>
      </c>
    </row>
    <row r="19" spans="3:19" ht="27" customHeight="1">
      <c r="C19" s="302" t="s">
        <v>135</v>
      </c>
      <c r="D19" s="303"/>
      <c r="E19" s="303"/>
      <c r="F19" s="303"/>
      <c r="G19" s="303"/>
      <c r="H19" s="303"/>
      <c r="I19" s="303"/>
      <c r="J19" s="95">
        <v>1187</v>
      </c>
      <c r="K19" s="296"/>
      <c r="L19" s="296"/>
      <c r="M19" s="296"/>
      <c r="N19" s="296"/>
      <c r="O19" s="296"/>
      <c r="P19" s="96" t="s">
        <v>121</v>
      </c>
    </row>
    <row r="20" spans="3:19" ht="27" customHeight="1">
      <c r="C20" s="300" t="s">
        <v>136</v>
      </c>
      <c r="D20" s="301"/>
      <c r="E20" s="301"/>
      <c r="F20" s="301"/>
      <c r="G20" s="301"/>
      <c r="H20" s="301"/>
      <c r="I20" s="301"/>
      <c r="J20" s="98">
        <v>1700</v>
      </c>
      <c r="K20" s="296"/>
      <c r="L20" s="296"/>
      <c r="M20" s="296"/>
      <c r="N20" s="296"/>
      <c r="O20" s="296"/>
      <c r="P20" s="96" t="s">
        <v>121</v>
      </c>
    </row>
    <row r="21" spans="3:19" ht="27" customHeight="1">
      <c r="C21" s="300" t="s">
        <v>137</v>
      </c>
      <c r="D21" s="301"/>
      <c r="E21" s="301"/>
      <c r="F21" s="301"/>
      <c r="G21" s="301"/>
      <c r="H21" s="301"/>
      <c r="I21" s="301"/>
      <c r="J21" s="98">
        <v>1188</v>
      </c>
      <c r="K21" s="296"/>
      <c r="L21" s="296"/>
      <c r="M21" s="296"/>
      <c r="N21" s="296"/>
      <c r="O21" s="296"/>
      <c r="P21" s="96" t="s">
        <v>121</v>
      </c>
    </row>
    <row r="22" spans="3:19" ht="27" customHeight="1">
      <c r="C22" s="300" t="s">
        <v>138</v>
      </c>
      <c r="D22" s="301"/>
      <c r="E22" s="301"/>
      <c r="F22" s="301"/>
      <c r="G22" s="301"/>
      <c r="H22" s="301"/>
      <c r="I22" s="301"/>
      <c r="J22" s="98">
        <v>1701</v>
      </c>
      <c r="K22" s="296"/>
      <c r="L22" s="296"/>
      <c r="M22" s="296"/>
      <c r="N22" s="296"/>
      <c r="O22" s="296"/>
      <c r="P22" s="99" t="s">
        <v>119</v>
      </c>
    </row>
    <row r="23" spans="3:19" ht="27" customHeight="1">
      <c r="C23" s="300" t="s">
        <v>139</v>
      </c>
      <c r="D23" s="301"/>
      <c r="E23" s="301"/>
      <c r="F23" s="301"/>
      <c r="G23" s="301"/>
      <c r="H23" s="301"/>
      <c r="I23" s="301"/>
      <c r="J23" s="98">
        <v>1702</v>
      </c>
      <c r="K23" s="296"/>
      <c r="L23" s="296"/>
      <c r="M23" s="296"/>
      <c r="N23" s="296"/>
      <c r="O23" s="296"/>
      <c r="P23" s="99" t="s">
        <v>119</v>
      </c>
    </row>
    <row r="24" spans="3:19" ht="27" customHeight="1">
      <c r="C24" s="300" t="s">
        <v>140</v>
      </c>
      <c r="D24" s="301"/>
      <c r="E24" s="301"/>
      <c r="F24" s="301"/>
      <c r="G24" s="301"/>
      <c r="H24" s="301"/>
      <c r="I24" s="301"/>
      <c r="J24" s="98">
        <v>1189</v>
      </c>
      <c r="K24" s="296"/>
      <c r="L24" s="296"/>
      <c r="M24" s="296"/>
      <c r="N24" s="296"/>
      <c r="O24" s="296"/>
      <c r="P24" s="99" t="s">
        <v>119</v>
      </c>
    </row>
    <row r="25" spans="3:19" ht="27" customHeight="1" thickBot="1">
      <c r="C25" s="294" t="s">
        <v>141</v>
      </c>
      <c r="D25" s="295"/>
      <c r="E25" s="295"/>
      <c r="F25" s="295"/>
      <c r="G25" s="295"/>
      <c r="H25" s="295"/>
      <c r="I25" s="295"/>
      <c r="J25" s="100">
        <v>1190</v>
      </c>
      <c r="K25" s="296"/>
      <c r="L25" s="296"/>
      <c r="M25" s="296"/>
      <c r="N25" s="296"/>
      <c r="O25" s="296"/>
      <c r="P25" s="101" t="s">
        <v>121</v>
      </c>
    </row>
    <row r="26" spans="3:19" ht="27" customHeight="1" thickBot="1">
      <c r="C26" s="297" t="s">
        <v>142</v>
      </c>
      <c r="D26" s="298"/>
      <c r="E26" s="298"/>
      <c r="F26" s="298"/>
      <c r="G26" s="298"/>
      <c r="H26" s="298"/>
      <c r="I26" s="298"/>
      <c r="J26" s="102">
        <v>645</v>
      </c>
      <c r="K26" s="299">
        <f>+K4-K5+K6+K7-K8+K9-K10+K11+K12-K13+K14-K15-K16-K17+K18-K19-K20-K21+K22+K23+K24-K25</f>
        <v>673115068.1376425</v>
      </c>
      <c r="L26" s="299"/>
      <c r="M26" s="299"/>
      <c r="N26" s="299"/>
      <c r="O26" s="299"/>
      <c r="P26" s="103" t="s">
        <v>143</v>
      </c>
      <c r="S26" s="204">
        <f>+K26</f>
        <v>673115068.1376425</v>
      </c>
    </row>
    <row r="27" spans="3:19" ht="27" customHeight="1" thickBot="1">
      <c r="C27" s="297" t="s">
        <v>144</v>
      </c>
      <c r="D27" s="298"/>
      <c r="E27" s="298"/>
      <c r="F27" s="298"/>
      <c r="G27" s="298"/>
      <c r="H27" s="298"/>
      <c r="I27" s="298"/>
      <c r="J27" s="102">
        <v>646</v>
      </c>
      <c r="K27" s="299"/>
      <c r="L27" s="299"/>
      <c r="M27" s="299"/>
      <c r="N27" s="299"/>
      <c r="O27" s="299"/>
      <c r="P27" s="103" t="s">
        <v>143</v>
      </c>
      <c r="S27" s="204">
        <f>-K27</f>
        <v>0</v>
      </c>
    </row>
  </sheetData>
  <mergeCells count="49">
    <mergeCell ref="C25:I25"/>
    <mergeCell ref="K25:O25"/>
    <mergeCell ref="C26:I26"/>
    <mergeCell ref="K26:O26"/>
    <mergeCell ref="C27:I27"/>
    <mergeCell ref="K27:O27"/>
    <mergeCell ref="C22:I22"/>
    <mergeCell ref="K22:O22"/>
    <mergeCell ref="C23:I23"/>
    <mergeCell ref="K23:O23"/>
    <mergeCell ref="C24:I24"/>
    <mergeCell ref="K24:O24"/>
    <mergeCell ref="C19:I19"/>
    <mergeCell ref="K19:O19"/>
    <mergeCell ref="C20:I20"/>
    <mergeCell ref="K20:O20"/>
    <mergeCell ref="C21:I21"/>
    <mergeCell ref="K21:O21"/>
    <mergeCell ref="C16:I16"/>
    <mergeCell ref="K16:O16"/>
    <mergeCell ref="C17:I17"/>
    <mergeCell ref="K17:O17"/>
    <mergeCell ref="C18:I18"/>
    <mergeCell ref="K18:O18"/>
    <mergeCell ref="C13:I13"/>
    <mergeCell ref="K13:O13"/>
    <mergeCell ref="C14:I14"/>
    <mergeCell ref="K14:O14"/>
    <mergeCell ref="C15:I15"/>
    <mergeCell ref="K15:O15"/>
    <mergeCell ref="C10:I10"/>
    <mergeCell ref="K10:O10"/>
    <mergeCell ref="C11:I11"/>
    <mergeCell ref="K11:O11"/>
    <mergeCell ref="C12:I12"/>
    <mergeCell ref="K12:O12"/>
    <mergeCell ref="C7:I7"/>
    <mergeCell ref="K7:O7"/>
    <mergeCell ref="C8:I8"/>
    <mergeCell ref="K8:O8"/>
    <mergeCell ref="C9:I9"/>
    <mergeCell ref="K9:O9"/>
    <mergeCell ref="C6:I6"/>
    <mergeCell ref="K6:O6"/>
    <mergeCell ref="C2:P3"/>
    <mergeCell ref="C4:I4"/>
    <mergeCell ref="K4:O4"/>
    <mergeCell ref="C5:I5"/>
    <mergeCell ref="K5:O5"/>
  </mergeCells>
  <hyperlinks>
    <hyperlink ref="C2:P3" location="'Indice F22'!A1" display="RECUADRO Nº 14:  RAZONABILIDAD CAPITAL PROPIO TRIBUTARIO"/>
  </hyperlink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U13"/>
  <sheetViews>
    <sheetView showGridLines="0" zoomScaleNormal="100" workbookViewId="0">
      <selection activeCell="K10" sqref="K10:O10"/>
    </sheetView>
  </sheetViews>
  <sheetFormatPr baseColWidth="10" defaultColWidth="11.5703125" defaultRowHeight="15"/>
  <cols>
    <col min="1" max="1" width="1.85546875" style="92" customWidth="1"/>
    <col min="2" max="2" width="8.140625" style="92" customWidth="1"/>
    <col min="3" max="4" width="4.5703125" style="92" customWidth="1"/>
    <col min="5" max="5" width="7.140625" style="92" customWidth="1"/>
    <col min="6" max="6" width="7.85546875" style="92" customWidth="1"/>
    <col min="7" max="7" width="4.5703125" style="92" customWidth="1"/>
    <col min="8" max="8" width="8.140625" style="92" customWidth="1"/>
    <col min="9" max="9" width="9.42578125" style="92" customWidth="1"/>
    <col min="10" max="10" width="7.140625" style="92" customWidth="1"/>
    <col min="11" max="12" width="8.5703125" style="92" customWidth="1"/>
    <col min="13" max="13" width="4.5703125" style="92" customWidth="1"/>
    <col min="14" max="14" width="7.42578125" style="92" customWidth="1"/>
    <col min="15" max="16" width="4.5703125" style="92" customWidth="1"/>
    <col min="17" max="17" width="7" style="92" customWidth="1"/>
    <col min="18" max="18" width="8.140625" style="115" customWidth="1"/>
    <col min="19" max="19" width="8" style="92" customWidth="1"/>
    <col min="20" max="20" width="7.140625" style="92" customWidth="1"/>
    <col min="21" max="21" width="24.5703125" style="92" customWidth="1"/>
    <col min="22" max="22" width="4.5703125" style="92" customWidth="1"/>
    <col min="23" max="23" width="7.85546875" style="92" customWidth="1"/>
    <col min="24" max="24" width="8.140625" style="92" customWidth="1"/>
    <col min="25" max="28" width="4.5703125" style="92" customWidth="1"/>
    <col min="29" max="29" width="11.5703125" style="92"/>
    <col min="30" max="30" width="8.42578125" style="92" customWidth="1"/>
    <col min="31" max="31" width="5.42578125" style="92" customWidth="1"/>
    <col min="32" max="33" width="5.140625" style="92" customWidth="1"/>
    <col min="34" max="34" width="6.42578125" style="92" customWidth="1"/>
    <col min="35" max="35" width="11.5703125" style="92"/>
    <col min="36" max="36" width="8.42578125" style="92" customWidth="1"/>
    <col min="37" max="37" width="3.140625" style="92" customWidth="1"/>
    <col min="38" max="38" width="5.140625" style="92" customWidth="1"/>
    <col min="39" max="39" width="7.42578125" style="92" customWidth="1"/>
    <col min="40" max="40" width="4.5703125" style="92" customWidth="1"/>
    <col min="41" max="256" width="11.5703125" style="92"/>
    <col min="257" max="257" width="1.85546875" style="92" customWidth="1"/>
    <col min="258" max="258" width="8.140625" style="92" customWidth="1"/>
    <col min="259" max="260" width="4.5703125" style="92" customWidth="1"/>
    <col min="261" max="261" width="7.140625" style="92" customWidth="1"/>
    <col min="262" max="262" width="7.85546875" style="92" customWidth="1"/>
    <col min="263" max="263" width="4.5703125" style="92" customWidth="1"/>
    <col min="264" max="264" width="8.140625" style="92" customWidth="1"/>
    <col min="265" max="265" width="9.42578125" style="92" customWidth="1"/>
    <col min="266" max="266" width="7.140625" style="92" customWidth="1"/>
    <col min="267" max="268" width="8.5703125" style="92" customWidth="1"/>
    <col min="269" max="269" width="4.5703125" style="92" customWidth="1"/>
    <col min="270" max="270" width="7.42578125" style="92" customWidth="1"/>
    <col min="271" max="272" width="4.5703125" style="92" customWidth="1"/>
    <col min="273" max="273" width="7" style="92" customWidth="1"/>
    <col min="274" max="274" width="8.140625" style="92" customWidth="1"/>
    <col min="275" max="275" width="8" style="92" customWidth="1"/>
    <col min="276" max="276" width="7.140625" style="92" customWidth="1"/>
    <col min="277" max="277" width="6.5703125" style="92" customWidth="1"/>
    <col min="278" max="278" width="4.5703125" style="92" customWidth="1"/>
    <col min="279" max="279" width="7.85546875" style="92" customWidth="1"/>
    <col min="280" max="280" width="8.140625" style="92" customWidth="1"/>
    <col min="281" max="284" width="4.5703125" style="92" customWidth="1"/>
    <col min="285" max="285" width="11.5703125" style="92"/>
    <col min="286" max="286" width="8.42578125" style="92" customWidth="1"/>
    <col min="287" max="287" width="5.42578125" style="92" customWidth="1"/>
    <col min="288" max="289" width="5.140625" style="92" customWidth="1"/>
    <col min="290" max="290" width="6.42578125" style="92" customWidth="1"/>
    <col min="291" max="291" width="11.5703125" style="92"/>
    <col min="292" max="292" width="8.42578125" style="92" customWidth="1"/>
    <col min="293" max="293" width="3.140625" style="92" customWidth="1"/>
    <col min="294" max="294" width="5.140625" style="92" customWidth="1"/>
    <col min="295" max="295" width="7.42578125" style="92" customWidth="1"/>
    <col min="296" max="296" width="4.5703125" style="92" customWidth="1"/>
    <col min="297" max="512" width="11.5703125" style="92"/>
    <col min="513" max="513" width="1.85546875" style="92" customWidth="1"/>
    <col min="514" max="514" width="8.140625" style="92" customWidth="1"/>
    <col min="515" max="516" width="4.5703125" style="92" customWidth="1"/>
    <col min="517" max="517" width="7.140625" style="92" customWidth="1"/>
    <col min="518" max="518" width="7.85546875" style="92" customWidth="1"/>
    <col min="519" max="519" width="4.5703125" style="92" customWidth="1"/>
    <col min="520" max="520" width="8.140625" style="92" customWidth="1"/>
    <col min="521" max="521" width="9.42578125" style="92" customWidth="1"/>
    <col min="522" max="522" width="7.140625" style="92" customWidth="1"/>
    <col min="523" max="524" width="8.5703125" style="92" customWidth="1"/>
    <col min="525" max="525" width="4.5703125" style="92" customWidth="1"/>
    <col min="526" max="526" width="7.42578125" style="92" customWidth="1"/>
    <col min="527" max="528" width="4.5703125" style="92" customWidth="1"/>
    <col min="529" max="529" width="7" style="92" customWidth="1"/>
    <col min="530" max="530" width="8.140625" style="92" customWidth="1"/>
    <col min="531" max="531" width="8" style="92" customWidth="1"/>
    <col min="532" max="532" width="7.140625" style="92" customWidth="1"/>
    <col min="533" max="533" width="6.5703125" style="92" customWidth="1"/>
    <col min="534" max="534" width="4.5703125" style="92" customWidth="1"/>
    <col min="535" max="535" width="7.85546875" style="92" customWidth="1"/>
    <col min="536" max="536" width="8.140625" style="92" customWidth="1"/>
    <col min="537" max="540" width="4.5703125" style="92" customWidth="1"/>
    <col min="541" max="541" width="11.5703125" style="92"/>
    <col min="542" max="542" width="8.42578125" style="92" customWidth="1"/>
    <col min="543" max="543" width="5.42578125" style="92" customWidth="1"/>
    <col min="544" max="545" width="5.140625" style="92" customWidth="1"/>
    <col min="546" max="546" width="6.42578125" style="92" customWidth="1"/>
    <col min="547" max="547" width="11.5703125" style="92"/>
    <col min="548" max="548" width="8.42578125" style="92" customWidth="1"/>
    <col min="549" max="549" width="3.140625" style="92" customWidth="1"/>
    <col min="550" max="550" width="5.140625" style="92" customWidth="1"/>
    <col min="551" max="551" width="7.42578125" style="92" customWidth="1"/>
    <col min="552" max="552" width="4.5703125" style="92" customWidth="1"/>
    <col min="553" max="768" width="11.5703125" style="92"/>
    <col min="769" max="769" width="1.85546875" style="92" customWidth="1"/>
    <col min="770" max="770" width="8.140625" style="92" customWidth="1"/>
    <col min="771" max="772" width="4.5703125" style="92" customWidth="1"/>
    <col min="773" max="773" width="7.140625" style="92" customWidth="1"/>
    <col min="774" max="774" width="7.85546875" style="92" customWidth="1"/>
    <col min="775" max="775" width="4.5703125" style="92" customWidth="1"/>
    <col min="776" max="776" width="8.140625" style="92" customWidth="1"/>
    <col min="777" max="777" width="9.42578125" style="92" customWidth="1"/>
    <col min="778" max="778" width="7.140625" style="92" customWidth="1"/>
    <col min="779" max="780" width="8.5703125" style="92" customWidth="1"/>
    <col min="781" max="781" width="4.5703125" style="92" customWidth="1"/>
    <col min="782" max="782" width="7.42578125" style="92" customWidth="1"/>
    <col min="783" max="784" width="4.5703125" style="92" customWidth="1"/>
    <col min="785" max="785" width="7" style="92" customWidth="1"/>
    <col min="786" max="786" width="8.140625" style="92" customWidth="1"/>
    <col min="787" max="787" width="8" style="92" customWidth="1"/>
    <col min="788" max="788" width="7.140625" style="92" customWidth="1"/>
    <col min="789" max="789" width="6.5703125" style="92" customWidth="1"/>
    <col min="790" max="790" width="4.5703125" style="92" customWidth="1"/>
    <col min="791" max="791" width="7.85546875" style="92" customWidth="1"/>
    <col min="792" max="792" width="8.140625" style="92" customWidth="1"/>
    <col min="793" max="796" width="4.5703125" style="92" customWidth="1"/>
    <col min="797" max="797" width="11.5703125" style="92"/>
    <col min="798" max="798" width="8.42578125" style="92" customWidth="1"/>
    <col min="799" max="799" width="5.42578125" style="92" customWidth="1"/>
    <col min="800" max="801" width="5.140625" style="92" customWidth="1"/>
    <col min="802" max="802" width="6.42578125" style="92" customWidth="1"/>
    <col min="803" max="803" width="11.5703125" style="92"/>
    <col min="804" max="804" width="8.42578125" style="92" customWidth="1"/>
    <col min="805" max="805" width="3.140625" style="92" customWidth="1"/>
    <col min="806" max="806" width="5.140625" style="92" customWidth="1"/>
    <col min="807" max="807" width="7.42578125" style="92" customWidth="1"/>
    <col min="808" max="808" width="4.5703125" style="92" customWidth="1"/>
    <col min="809" max="1024" width="11.5703125" style="92"/>
    <col min="1025" max="1025" width="1.85546875" style="92" customWidth="1"/>
    <col min="1026" max="1026" width="8.140625" style="92" customWidth="1"/>
    <col min="1027" max="1028" width="4.5703125" style="92" customWidth="1"/>
    <col min="1029" max="1029" width="7.140625" style="92" customWidth="1"/>
    <col min="1030" max="1030" width="7.85546875" style="92" customWidth="1"/>
    <col min="1031" max="1031" width="4.5703125" style="92" customWidth="1"/>
    <col min="1032" max="1032" width="8.140625" style="92" customWidth="1"/>
    <col min="1033" max="1033" width="9.42578125" style="92" customWidth="1"/>
    <col min="1034" max="1034" width="7.140625" style="92" customWidth="1"/>
    <col min="1035" max="1036" width="8.5703125" style="92" customWidth="1"/>
    <col min="1037" max="1037" width="4.5703125" style="92" customWidth="1"/>
    <col min="1038" max="1038" width="7.42578125" style="92" customWidth="1"/>
    <col min="1039" max="1040" width="4.5703125" style="92" customWidth="1"/>
    <col min="1041" max="1041" width="7" style="92" customWidth="1"/>
    <col min="1042" max="1042" width="8.140625" style="92" customWidth="1"/>
    <col min="1043" max="1043" width="8" style="92" customWidth="1"/>
    <col min="1044" max="1044" width="7.140625" style="92" customWidth="1"/>
    <col min="1045" max="1045" width="6.5703125" style="92" customWidth="1"/>
    <col min="1046" max="1046" width="4.5703125" style="92" customWidth="1"/>
    <col min="1047" max="1047" width="7.85546875" style="92" customWidth="1"/>
    <col min="1048" max="1048" width="8.140625" style="92" customWidth="1"/>
    <col min="1049" max="1052" width="4.5703125" style="92" customWidth="1"/>
    <col min="1053" max="1053" width="11.5703125" style="92"/>
    <col min="1054" max="1054" width="8.42578125" style="92" customWidth="1"/>
    <col min="1055" max="1055" width="5.42578125" style="92" customWidth="1"/>
    <col min="1056" max="1057" width="5.140625" style="92" customWidth="1"/>
    <col min="1058" max="1058" width="6.42578125" style="92" customWidth="1"/>
    <col min="1059" max="1059" width="11.5703125" style="92"/>
    <col min="1060" max="1060" width="8.42578125" style="92" customWidth="1"/>
    <col min="1061" max="1061" width="3.140625" style="92" customWidth="1"/>
    <col min="1062" max="1062" width="5.140625" style="92" customWidth="1"/>
    <col min="1063" max="1063" width="7.42578125" style="92" customWidth="1"/>
    <col min="1064" max="1064" width="4.5703125" style="92" customWidth="1"/>
    <col min="1065" max="1280" width="11.5703125" style="92"/>
    <col min="1281" max="1281" width="1.85546875" style="92" customWidth="1"/>
    <col min="1282" max="1282" width="8.140625" style="92" customWidth="1"/>
    <col min="1283" max="1284" width="4.5703125" style="92" customWidth="1"/>
    <col min="1285" max="1285" width="7.140625" style="92" customWidth="1"/>
    <col min="1286" max="1286" width="7.85546875" style="92" customWidth="1"/>
    <col min="1287" max="1287" width="4.5703125" style="92" customWidth="1"/>
    <col min="1288" max="1288" width="8.140625" style="92" customWidth="1"/>
    <col min="1289" max="1289" width="9.42578125" style="92" customWidth="1"/>
    <col min="1290" max="1290" width="7.140625" style="92" customWidth="1"/>
    <col min="1291" max="1292" width="8.5703125" style="92" customWidth="1"/>
    <col min="1293" max="1293" width="4.5703125" style="92" customWidth="1"/>
    <col min="1294" max="1294" width="7.42578125" style="92" customWidth="1"/>
    <col min="1295" max="1296" width="4.5703125" style="92" customWidth="1"/>
    <col min="1297" max="1297" width="7" style="92" customWidth="1"/>
    <col min="1298" max="1298" width="8.140625" style="92" customWidth="1"/>
    <col min="1299" max="1299" width="8" style="92" customWidth="1"/>
    <col min="1300" max="1300" width="7.140625" style="92" customWidth="1"/>
    <col min="1301" max="1301" width="6.5703125" style="92" customWidth="1"/>
    <col min="1302" max="1302" width="4.5703125" style="92" customWidth="1"/>
    <col min="1303" max="1303" width="7.85546875" style="92" customWidth="1"/>
    <col min="1304" max="1304" width="8.140625" style="92" customWidth="1"/>
    <col min="1305" max="1308" width="4.5703125" style="92" customWidth="1"/>
    <col min="1309" max="1309" width="11.5703125" style="92"/>
    <col min="1310" max="1310" width="8.42578125" style="92" customWidth="1"/>
    <col min="1311" max="1311" width="5.42578125" style="92" customWidth="1"/>
    <col min="1312" max="1313" width="5.140625" style="92" customWidth="1"/>
    <col min="1314" max="1314" width="6.42578125" style="92" customWidth="1"/>
    <col min="1315" max="1315" width="11.5703125" style="92"/>
    <col min="1316" max="1316" width="8.42578125" style="92" customWidth="1"/>
    <col min="1317" max="1317" width="3.140625" style="92" customWidth="1"/>
    <col min="1318" max="1318" width="5.140625" style="92" customWidth="1"/>
    <col min="1319" max="1319" width="7.42578125" style="92" customWidth="1"/>
    <col min="1320" max="1320" width="4.5703125" style="92" customWidth="1"/>
    <col min="1321" max="1536" width="11.5703125" style="92"/>
    <col min="1537" max="1537" width="1.85546875" style="92" customWidth="1"/>
    <col min="1538" max="1538" width="8.140625" style="92" customWidth="1"/>
    <col min="1539" max="1540" width="4.5703125" style="92" customWidth="1"/>
    <col min="1541" max="1541" width="7.140625" style="92" customWidth="1"/>
    <col min="1542" max="1542" width="7.85546875" style="92" customWidth="1"/>
    <col min="1543" max="1543" width="4.5703125" style="92" customWidth="1"/>
    <col min="1544" max="1544" width="8.140625" style="92" customWidth="1"/>
    <col min="1545" max="1545" width="9.42578125" style="92" customWidth="1"/>
    <col min="1546" max="1546" width="7.140625" style="92" customWidth="1"/>
    <col min="1547" max="1548" width="8.5703125" style="92" customWidth="1"/>
    <col min="1549" max="1549" width="4.5703125" style="92" customWidth="1"/>
    <col min="1550" max="1550" width="7.42578125" style="92" customWidth="1"/>
    <col min="1551" max="1552" width="4.5703125" style="92" customWidth="1"/>
    <col min="1553" max="1553" width="7" style="92" customWidth="1"/>
    <col min="1554" max="1554" width="8.140625" style="92" customWidth="1"/>
    <col min="1555" max="1555" width="8" style="92" customWidth="1"/>
    <col min="1556" max="1556" width="7.140625" style="92" customWidth="1"/>
    <col min="1557" max="1557" width="6.5703125" style="92" customWidth="1"/>
    <col min="1558" max="1558" width="4.5703125" style="92" customWidth="1"/>
    <col min="1559" max="1559" width="7.85546875" style="92" customWidth="1"/>
    <col min="1560" max="1560" width="8.140625" style="92" customWidth="1"/>
    <col min="1561" max="1564" width="4.5703125" style="92" customWidth="1"/>
    <col min="1565" max="1565" width="11.5703125" style="92"/>
    <col min="1566" max="1566" width="8.42578125" style="92" customWidth="1"/>
    <col min="1567" max="1567" width="5.42578125" style="92" customWidth="1"/>
    <col min="1568" max="1569" width="5.140625" style="92" customWidth="1"/>
    <col min="1570" max="1570" width="6.42578125" style="92" customWidth="1"/>
    <col min="1571" max="1571" width="11.5703125" style="92"/>
    <col min="1572" max="1572" width="8.42578125" style="92" customWidth="1"/>
    <col min="1573" max="1573" width="3.140625" style="92" customWidth="1"/>
    <col min="1574" max="1574" width="5.140625" style="92" customWidth="1"/>
    <col min="1575" max="1575" width="7.42578125" style="92" customWidth="1"/>
    <col min="1576" max="1576" width="4.5703125" style="92" customWidth="1"/>
    <col min="1577" max="1792" width="11.5703125" style="92"/>
    <col min="1793" max="1793" width="1.85546875" style="92" customWidth="1"/>
    <col min="1794" max="1794" width="8.140625" style="92" customWidth="1"/>
    <col min="1795" max="1796" width="4.5703125" style="92" customWidth="1"/>
    <col min="1797" max="1797" width="7.140625" style="92" customWidth="1"/>
    <col min="1798" max="1798" width="7.85546875" style="92" customWidth="1"/>
    <col min="1799" max="1799" width="4.5703125" style="92" customWidth="1"/>
    <col min="1800" max="1800" width="8.140625" style="92" customWidth="1"/>
    <col min="1801" max="1801" width="9.42578125" style="92" customWidth="1"/>
    <col min="1802" max="1802" width="7.140625" style="92" customWidth="1"/>
    <col min="1803" max="1804" width="8.5703125" style="92" customWidth="1"/>
    <col min="1805" max="1805" width="4.5703125" style="92" customWidth="1"/>
    <col min="1806" max="1806" width="7.42578125" style="92" customWidth="1"/>
    <col min="1807" max="1808" width="4.5703125" style="92" customWidth="1"/>
    <col min="1809" max="1809" width="7" style="92" customWidth="1"/>
    <col min="1810" max="1810" width="8.140625" style="92" customWidth="1"/>
    <col min="1811" max="1811" width="8" style="92" customWidth="1"/>
    <col min="1812" max="1812" width="7.140625" style="92" customWidth="1"/>
    <col min="1813" max="1813" width="6.5703125" style="92" customWidth="1"/>
    <col min="1814" max="1814" width="4.5703125" style="92" customWidth="1"/>
    <col min="1815" max="1815" width="7.85546875" style="92" customWidth="1"/>
    <col min="1816" max="1816" width="8.140625" style="92" customWidth="1"/>
    <col min="1817" max="1820" width="4.5703125" style="92" customWidth="1"/>
    <col min="1821" max="1821" width="11.5703125" style="92"/>
    <col min="1822" max="1822" width="8.42578125" style="92" customWidth="1"/>
    <col min="1823" max="1823" width="5.42578125" style="92" customWidth="1"/>
    <col min="1824" max="1825" width="5.140625" style="92" customWidth="1"/>
    <col min="1826" max="1826" width="6.42578125" style="92" customWidth="1"/>
    <col min="1827" max="1827" width="11.5703125" style="92"/>
    <col min="1828" max="1828" width="8.42578125" style="92" customWidth="1"/>
    <col min="1829" max="1829" width="3.140625" style="92" customWidth="1"/>
    <col min="1830" max="1830" width="5.140625" style="92" customWidth="1"/>
    <col min="1831" max="1831" width="7.42578125" style="92" customWidth="1"/>
    <col min="1832" max="1832" width="4.5703125" style="92" customWidth="1"/>
    <col min="1833" max="2048" width="11.5703125" style="92"/>
    <col min="2049" max="2049" width="1.85546875" style="92" customWidth="1"/>
    <col min="2050" max="2050" width="8.140625" style="92" customWidth="1"/>
    <col min="2051" max="2052" width="4.5703125" style="92" customWidth="1"/>
    <col min="2053" max="2053" width="7.140625" style="92" customWidth="1"/>
    <col min="2054" max="2054" width="7.85546875" style="92" customWidth="1"/>
    <col min="2055" max="2055" width="4.5703125" style="92" customWidth="1"/>
    <col min="2056" max="2056" width="8.140625" style="92" customWidth="1"/>
    <col min="2057" max="2057" width="9.42578125" style="92" customWidth="1"/>
    <col min="2058" max="2058" width="7.140625" style="92" customWidth="1"/>
    <col min="2059" max="2060" width="8.5703125" style="92" customWidth="1"/>
    <col min="2061" max="2061" width="4.5703125" style="92" customWidth="1"/>
    <col min="2062" max="2062" width="7.42578125" style="92" customWidth="1"/>
    <col min="2063" max="2064" width="4.5703125" style="92" customWidth="1"/>
    <col min="2065" max="2065" width="7" style="92" customWidth="1"/>
    <col min="2066" max="2066" width="8.140625" style="92" customWidth="1"/>
    <col min="2067" max="2067" width="8" style="92" customWidth="1"/>
    <col min="2068" max="2068" width="7.140625" style="92" customWidth="1"/>
    <col min="2069" max="2069" width="6.5703125" style="92" customWidth="1"/>
    <col min="2070" max="2070" width="4.5703125" style="92" customWidth="1"/>
    <col min="2071" max="2071" width="7.85546875" style="92" customWidth="1"/>
    <col min="2072" max="2072" width="8.140625" style="92" customWidth="1"/>
    <col min="2073" max="2076" width="4.5703125" style="92" customWidth="1"/>
    <col min="2077" max="2077" width="11.5703125" style="92"/>
    <col min="2078" max="2078" width="8.42578125" style="92" customWidth="1"/>
    <col min="2079" max="2079" width="5.42578125" style="92" customWidth="1"/>
    <col min="2080" max="2081" width="5.140625" style="92" customWidth="1"/>
    <col min="2082" max="2082" width="6.42578125" style="92" customWidth="1"/>
    <col min="2083" max="2083" width="11.5703125" style="92"/>
    <col min="2084" max="2084" width="8.42578125" style="92" customWidth="1"/>
    <col min="2085" max="2085" width="3.140625" style="92" customWidth="1"/>
    <col min="2086" max="2086" width="5.140625" style="92" customWidth="1"/>
    <col min="2087" max="2087" width="7.42578125" style="92" customWidth="1"/>
    <col min="2088" max="2088" width="4.5703125" style="92" customWidth="1"/>
    <col min="2089" max="2304" width="11.5703125" style="92"/>
    <col min="2305" max="2305" width="1.85546875" style="92" customWidth="1"/>
    <col min="2306" max="2306" width="8.140625" style="92" customWidth="1"/>
    <col min="2307" max="2308" width="4.5703125" style="92" customWidth="1"/>
    <col min="2309" max="2309" width="7.140625" style="92" customWidth="1"/>
    <col min="2310" max="2310" width="7.85546875" style="92" customWidth="1"/>
    <col min="2311" max="2311" width="4.5703125" style="92" customWidth="1"/>
    <col min="2312" max="2312" width="8.140625" style="92" customWidth="1"/>
    <col min="2313" max="2313" width="9.42578125" style="92" customWidth="1"/>
    <col min="2314" max="2314" width="7.140625" style="92" customWidth="1"/>
    <col min="2315" max="2316" width="8.5703125" style="92" customWidth="1"/>
    <col min="2317" max="2317" width="4.5703125" style="92" customWidth="1"/>
    <col min="2318" max="2318" width="7.42578125" style="92" customWidth="1"/>
    <col min="2319" max="2320" width="4.5703125" style="92" customWidth="1"/>
    <col min="2321" max="2321" width="7" style="92" customWidth="1"/>
    <col min="2322" max="2322" width="8.140625" style="92" customWidth="1"/>
    <col min="2323" max="2323" width="8" style="92" customWidth="1"/>
    <col min="2324" max="2324" width="7.140625" style="92" customWidth="1"/>
    <col min="2325" max="2325" width="6.5703125" style="92" customWidth="1"/>
    <col min="2326" max="2326" width="4.5703125" style="92" customWidth="1"/>
    <col min="2327" max="2327" width="7.85546875" style="92" customWidth="1"/>
    <col min="2328" max="2328" width="8.140625" style="92" customWidth="1"/>
    <col min="2329" max="2332" width="4.5703125" style="92" customWidth="1"/>
    <col min="2333" max="2333" width="11.5703125" style="92"/>
    <col min="2334" max="2334" width="8.42578125" style="92" customWidth="1"/>
    <col min="2335" max="2335" width="5.42578125" style="92" customWidth="1"/>
    <col min="2336" max="2337" width="5.140625" style="92" customWidth="1"/>
    <col min="2338" max="2338" width="6.42578125" style="92" customWidth="1"/>
    <col min="2339" max="2339" width="11.5703125" style="92"/>
    <col min="2340" max="2340" width="8.42578125" style="92" customWidth="1"/>
    <col min="2341" max="2341" width="3.140625" style="92" customWidth="1"/>
    <col min="2342" max="2342" width="5.140625" style="92" customWidth="1"/>
    <col min="2343" max="2343" width="7.42578125" style="92" customWidth="1"/>
    <col min="2344" max="2344" width="4.5703125" style="92" customWidth="1"/>
    <col min="2345" max="2560" width="11.5703125" style="92"/>
    <col min="2561" max="2561" width="1.85546875" style="92" customWidth="1"/>
    <col min="2562" max="2562" width="8.140625" style="92" customWidth="1"/>
    <col min="2563" max="2564" width="4.5703125" style="92" customWidth="1"/>
    <col min="2565" max="2565" width="7.140625" style="92" customWidth="1"/>
    <col min="2566" max="2566" width="7.85546875" style="92" customWidth="1"/>
    <col min="2567" max="2567" width="4.5703125" style="92" customWidth="1"/>
    <col min="2568" max="2568" width="8.140625" style="92" customWidth="1"/>
    <col min="2569" max="2569" width="9.42578125" style="92" customWidth="1"/>
    <col min="2570" max="2570" width="7.140625" style="92" customWidth="1"/>
    <col min="2571" max="2572" width="8.5703125" style="92" customWidth="1"/>
    <col min="2573" max="2573" width="4.5703125" style="92" customWidth="1"/>
    <col min="2574" max="2574" width="7.42578125" style="92" customWidth="1"/>
    <col min="2575" max="2576" width="4.5703125" style="92" customWidth="1"/>
    <col min="2577" max="2577" width="7" style="92" customWidth="1"/>
    <col min="2578" max="2578" width="8.140625" style="92" customWidth="1"/>
    <col min="2579" max="2579" width="8" style="92" customWidth="1"/>
    <col min="2580" max="2580" width="7.140625" style="92" customWidth="1"/>
    <col min="2581" max="2581" width="6.5703125" style="92" customWidth="1"/>
    <col min="2582" max="2582" width="4.5703125" style="92" customWidth="1"/>
    <col min="2583" max="2583" width="7.85546875" style="92" customWidth="1"/>
    <col min="2584" max="2584" width="8.140625" style="92" customWidth="1"/>
    <col min="2585" max="2588" width="4.5703125" style="92" customWidth="1"/>
    <col min="2589" max="2589" width="11.5703125" style="92"/>
    <col min="2590" max="2590" width="8.42578125" style="92" customWidth="1"/>
    <col min="2591" max="2591" width="5.42578125" style="92" customWidth="1"/>
    <col min="2592" max="2593" width="5.140625" style="92" customWidth="1"/>
    <col min="2594" max="2594" width="6.42578125" style="92" customWidth="1"/>
    <col min="2595" max="2595" width="11.5703125" style="92"/>
    <col min="2596" max="2596" width="8.42578125" style="92" customWidth="1"/>
    <col min="2597" max="2597" width="3.140625" style="92" customWidth="1"/>
    <col min="2598" max="2598" width="5.140625" style="92" customWidth="1"/>
    <col min="2599" max="2599" width="7.42578125" style="92" customWidth="1"/>
    <col min="2600" max="2600" width="4.5703125" style="92" customWidth="1"/>
    <col min="2601" max="2816" width="11.5703125" style="92"/>
    <col min="2817" max="2817" width="1.85546875" style="92" customWidth="1"/>
    <col min="2818" max="2818" width="8.140625" style="92" customWidth="1"/>
    <col min="2819" max="2820" width="4.5703125" style="92" customWidth="1"/>
    <col min="2821" max="2821" width="7.140625" style="92" customWidth="1"/>
    <col min="2822" max="2822" width="7.85546875" style="92" customWidth="1"/>
    <col min="2823" max="2823" width="4.5703125" style="92" customWidth="1"/>
    <col min="2824" max="2824" width="8.140625" style="92" customWidth="1"/>
    <col min="2825" max="2825" width="9.42578125" style="92" customWidth="1"/>
    <col min="2826" max="2826" width="7.140625" style="92" customWidth="1"/>
    <col min="2827" max="2828" width="8.5703125" style="92" customWidth="1"/>
    <col min="2829" max="2829" width="4.5703125" style="92" customWidth="1"/>
    <col min="2830" max="2830" width="7.42578125" style="92" customWidth="1"/>
    <col min="2831" max="2832" width="4.5703125" style="92" customWidth="1"/>
    <col min="2833" max="2833" width="7" style="92" customWidth="1"/>
    <col min="2834" max="2834" width="8.140625" style="92" customWidth="1"/>
    <col min="2835" max="2835" width="8" style="92" customWidth="1"/>
    <col min="2836" max="2836" width="7.140625" style="92" customWidth="1"/>
    <col min="2837" max="2837" width="6.5703125" style="92" customWidth="1"/>
    <col min="2838" max="2838" width="4.5703125" style="92" customWidth="1"/>
    <col min="2839" max="2839" width="7.85546875" style="92" customWidth="1"/>
    <col min="2840" max="2840" width="8.140625" style="92" customWidth="1"/>
    <col min="2841" max="2844" width="4.5703125" style="92" customWidth="1"/>
    <col min="2845" max="2845" width="11.5703125" style="92"/>
    <col min="2846" max="2846" width="8.42578125" style="92" customWidth="1"/>
    <col min="2847" max="2847" width="5.42578125" style="92" customWidth="1"/>
    <col min="2848" max="2849" width="5.140625" style="92" customWidth="1"/>
    <col min="2850" max="2850" width="6.42578125" style="92" customWidth="1"/>
    <col min="2851" max="2851" width="11.5703125" style="92"/>
    <col min="2852" max="2852" width="8.42578125" style="92" customWidth="1"/>
    <col min="2853" max="2853" width="3.140625" style="92" customWidth="1"/>
    <col min="2854" max="2854" width="5.140625" style="92" customWidth="1"/>
    <col min="2855" max="2855" width="7.42578125" style="92" customWidth="1"/>
    <col min="2856" max="2856" width="4.5703125" style="92" customWidth="1"/>
    <col min="2857" max="3072" width="11.5703125" style="92"/>
    <col min="3073" max="3073" width="1.85546875" style="92" customWidth="1"/>
    <col min="3074" max="3074" width="8.140625" style="92" customWidth="1"/>
    <col min="3075" max="3076" width="4.5703125" style="92" customWidth="1"/>
    <col min="3077" max="3077" width="7.140625" style="92" customWidth="1"/>
    <col min="3078" max="3078" width="7.85546875" style="92" customWidth="1"/>
    <col min="3079" max="3079" width="4.5703125" style="92" customWidth="1"/>
    <col min="3080" max="3080" width="8.140625" style="92" customWidth="1"/>
    <col min="3081" max="3081" width="9.42578125" style="92" customWidth="1"/>
    <col min="3082" max="3082" width="7.140625" style="92" customWidth="1"/>
    <col min="3083" max="3084" width="8.5703125" style="92" customWidth="1"/>
    <col min="3085" max="3085" width="4.5703125" style="92" customWidth="1"/>
    <col min="3086" max="3086" width="7.42578125" style="92" customWidth="1"/>
    <col min="3087" max="3088" width="4.5703125" style="92" customWidth="1"/>
    <col min="3089" max="3089" width="7" style="92" customWidth="1"/>
    <col min="3090" max="3090" width="8.140625" style="92" customWidth="1"/>
    <col min="3091" max="3091" width="8" style="92" customWidth="1"/>
    <col min="3092" max="3092" width="7.140625" style="92" customWidth="1"/>
    <col min="3093" max="3093" width="6.5703125" style="92" customWidth="1"/>
    <col min="3094" max="3094" width="4.5703125" style="92" customWidth="1"/>
    <col min="3095" max="3095" width="7.85546875" style="92" customWidth="1"/>
    <col min="3096" max="3096" width="8.140625" style="92" customWidth="1"/>
    <col min="3097" max="3100" width="4.5703125" style="92" customWidth="1"/>
    <col min="3101" max="3101" width="11.5703125" style="92"/>
    <col min="3102" max="3102" width="8.42578125" style="92" customWidth="1"/>
    <col min="3103" max="3103" width="5.42578125" style="92" customWidth="1"/>
    <col min="3104" max="3105" width="5.140625" style="92" customWidth="1"/>
    <col min="3106" max="3106" width="6.42578125" style="92" customWidth="1"/>
    <col min="3107" max="3107" width="11.5703125" style="92"/>
    <col min="3108" max="3108" width="8.42578125" style="92" customWidth="1"/>
    <col min="3109" max="3109" width="3.140625" style="92" customWidth="1"/>
    <col min="3110" max="3110" width="5.140625" style="92" customWidth="1"/>
    <col min="3111" max="3111" width="7.42578125" style="92" customWidth="1"/>
    <col min="3112" max="3112" width="4.5703125" style="92" customWidth="1"/>
    <col min="3113" max="3328" width="11.5703125" style="92"/>
    <col min="3329" max="3329" width="1.85546875" style="92" customWidth="1"/>
    <col min="3330" max="3330" width="8.140625" style="92" customWidth="1"/>
    <col min="3331" max="3332" width="4.5703125" style="92" customWidth="1"/>
    <col min="3333" max="3333" width="7.140625" style="92" customWidth="1"/>
    <col min="3334" max="3334" width="7.85546875" style="92" customWidth="1"/>
    <col min="3335" max="3335" width="4.5703125" style="92" customWidth="1"/>
    <col min="3336" max="3336" width="8.140625" style="92" customWidth="1"/>
    <col min="3337" max="3337" width="9.42578125" style="92" customWidth="1"/>
    <col min="3338" max="3338" width="7.140625" style="92" customWidth="1"/>
    <col min="3339" max="3340" width="8.5703125" style="92" customWidth="1"/>
    <col min="3341" max="3341" width="4.5703125" style="92" customWidth="1"/>
    <col min="3342" max="3342" width="7.42578125" style="92" customWidth="1"/>
    <col min="3343" max="3344" width="4.5703125" style="92" customWidth="1"/>
    <col min="3345" max="3345" width="7" style="92" customWidth="1"/>
    <col min="3346" max="3346" width="8.140625" style="92" customWidth="1"/>
    <col min="3347" max="3347" width="8" style="92" customWidth="1"/>
    <col min="3348" max="3348" width="7.140625" style="92" customWidth="1"/>
    <col min="3349" max="3349" width="6.5703125" style="92" customWidth="1"/>
    <col min="3350" max="3350" width="4.5703125" style="92" customWidth="1"/>
    <col min="3351" max="3351" width="7.85546875" style="92" customWidth="1"/>
    <col min="3352" max="3352" width="8.140625" style="92" customWidth="1"/>
    <col min="3353" max="3356" width="4.5703125" style="92" customWidth="1"/>
    <col min="3357" max="3357" width="11.5703125" style="92"/>
    <col min="3358" max="3358" width="8.42578125" style="92" customWidth="1"/>
    <col min="3359" max="3359" width="5.42578125" style="92" customWidth="1"/>
    <col min="3360" max="3361" width="5.140625" style="92" customWidth="1"/>
    <col min="3362" max="3362" width="6.42578125" style="92" customWidth="1"/>
    <col min="3363" max="3363" width="11.5703125" style="92"/>
    <col min="3364" max="3364" width="8.42578125" style="92" customWidth="1"/>
    <col min="3365" max="3365" width="3.140625" style="92" customWidth="1"/>
    <col min="3366" max="3366" width="5.140625" style="92" customWidth="1"/>
    <col min="3367" max="3367" width="7.42578125" style="92" customWidth="1"/>
    <col min="3368" max="3368" width="4.5703125" style="92" customWidth="1"/>
    <col min="3369" max="3584" width="11.5703125" style="92"/>
    <col min="3585" max="3585" width="1.85546875" style="92" customWidth="1"/>
    <col min="3586" max="3586" width="8.140625" style="92" customWidth="1"/>
    <col min="3587" max="3588" width="4.5703125" style="92" customWidth="1"/>
    <col min="3589" max="3589" width="7.140625" style="92" customWidth="1"/>
    <col min="3590" max="3590" width="7.85546875" style="92" customWidth="1"/>
    <col min="3591" max="3591" width="4.5703125" style="92" customWidth="1"/>
    <col min="3592" max="3592" width="8.140625" style="92" customWidth="1"/>
    <col min="3593" max="3593" width="9.42578125" style="92" customWidth="1"/>
    <col min="3594" max="3594" width="7.140625" style="92" customWidth="1"/>
    <col min="3595" max="3596" width="8.5703125" style="92" customWidth="1"/>
    <col min="3597" max="3597" width="4.5703125" style="92" customWidth="1"/>
    <col min="3598" max="3598" width="7.42578125" style="92" customWidth="1"/>
    <col min="3599" max="3600" width="4.5703125" style="92" customWidth="1"/>
    <col min="3601" max="3601" width="7" style="92" customWidth="1"/>
    <col min="3602" max="3602" width="8.140625" style="92" customWidth="1"/>
    <col min="3603" max="3603" width="8" style="92" customWidth="1"/>
    <col min="3604" max="3604" width="7.140625" style="92" customWidth="1"/>
    <col min="3605" max="3605" width="6.5703125" style="92" customWidth="1"/>
    <col min="3606" max="3606" width="4.5703125" style="92" customWidth="1"/>
    <col min="3607" max="3607" width="7.85546875" style="92" customWidth="1"/>
    <col min="3608" max="3608" width="8.140625" style="92" customWidth="1"/>
    <col min="3609" max="3612" width="4.5703125" style="92" customWidth="1"/>
    <col min="3613" max="3613" width="11.5703125" style="92"/>
    <col min="3614" max="3614" width="8.42578125" style="92" customWidth="1"/>
    <col min="3615" max="3615" width="5.42578125" style="92" customWidth="1"/>
    <col min="3616" max="3617" width="5.140625" style="92" customWidth="1"/>
    <col min="3618" max="3618" width="6.42578125" style="92" customWidth="1"/>
    <col min="3619" max="3619" width="11.5703125" style="92"/>
    <col min="3620" max="3620" width="8.42578125" style="92" customWidth="1"/>
    <col min="3621" max="3621" width="3.140625" style="92" customWidth="1"/>
    <col min="3622" max="3622" width="5.140625" style="92" customWidth="1"/>
    <col min="3623" max="3623" width="7.42578125" style="92" customWidth="1"/>
    <col min="3624" max="3624" width="4.5703125" style="92" customWidth="1"/>
    <col min="3625" max="3840" width="11.5703125" style="92"/>
    <col min="3841" max="3841" width="1.85546875" style="92" customWidth="1"/>
    <col min="3842" max="3842" width="8.140625" style="92" customWidth="1"/>
    <col min="3843" max="3844" width="4.5703125" style="92" customWidth="1"/>
    <col min="3845" max="3845" width="7.140625" style="92" customWidth="1"/>
    <col min="3846" max="3846" width="7.85546875" style="92" customWidth="1"/>
    <col min="3847" max="3847" width="4.5703125" style="92" customWidth="1"/>
    <col min="3848" max="3848" width="8.140625" style="92" customWidth="1"/>
    <col min="3849" max="3849" width="9.42578125" style="92" customWidth="1"/>
    <col min="3850" max="3850" width="7.140625" style="92" customWidth="1"/>
    <col min="3851" max="3852" width="8.5703125" style="92" customWidth="1"/>
    <col min="3853" max="3853" width="4.5703125" style="92" customWidth="1"/>
    <col min="3854" max="3854" width="7.42578125" style="92" customWidth="1"/>
    <col min="3855" max="3856" width="4.5703125" style="92" customWidth="1"/>
    <col min="3857" max="3857" width="7" style="92" customWidth="1"/>
    <col min="3858" max="3858" width="8.140625" style="92" customWidth="1"/>
    <col min="3859" max="3859" width="8" style="92" customWidth="1"/>
    <col min="3860" max="3860" width="7.140625" style="92" customWidth="1"/>
    <col min="3861" max="3861" width="6.5703125" style="92" customWidth="1"/>
    <col min="3862" max="3862" width="4.5703125" style="92" customWidth="1"/>
    <col min="3863" max="3863" width="7.85546875" style="92" customWidth="1"/>
    <col min="3864" max="3864" width="8.140625" style="92" customWidth="1"/>
    <col min="3865" max="3868" width="4.5703125" style="92" customWidth="1"/>
    <col min="3869" max="3869" width="11.5703125" style="92"/>
    <col min="3870" max="3870" width="8.42578125" style="92" customWidth="1"/>
    <col min="3871" max="3871" width="5.42578125" style="92" customWidth="1"/>
    <col min="3872" max="3873" width="5.140625" style="92" customWidth="1"/>
    <col min="3874" max="3874" width="6.42578125" style="92" customWidth="1"/>
    <col min="3875" max="3875" width="11.5703125" style="92"/>
    <col min="3876" max="3876" width="8.42578125" style="92" customWidth="1"/>
    <col min="3877" max="3877" width="3.140625" style="92" customWidth="1"/>
    <col min="3878" max="3878" width="5.140625" style="92" customWidth="1"/>
    <col min="3879" max="3879" width="7.42578125" style="92" customWidth="1"/>
    <col min="3880" max="3880" width="4.5703125" style="92" customWidth="1"/>
    <col min="3881" max="4096" width="11.5703125" style="92"/>
    <col min="4097" max="4097" width="1.85546875" style="92" customWidth="1"/>
    <col min="4098" max="4098" width="8.140625" style="92" customWidth="1"/>
    <col min="4099" max="4100" width="4.5703125" style="92" customWidth="1"/>
    <col min="4101" max="4101" width="7.140625" style="92" customWidth="1"/>
    <col min="4102" max="4102" width="7.85546875" style="92" customWidth="1"/>
    <col min="4103" max="4103" width="4.5703125" style="92" customWidth="1"/>
    <col min="4104" max="4104" width="8.140625" style="92" customWidth="1"/>
    <col min="4105" max="4105" width="9.42578125" style="92" customWidth="1"/>
    <col min="4106" max="4106" width="7.140625" style="92" customWidth="1"/>
    <col min="4107" max="4108" width="8.5703125" style="92" customWidth="1"/>
    <col min="4109" max="4109" width="4.5703125" style="92" customWidth="1"/>
    <col min="4110" max="4110" width="7.42578125" style="92" customWidth="1"/>
    <col min="4111" max="4112" width="4.5703125" style="92" customWidth="1"/>
    <col min="4113" max="4113" width="7" style="92" customWidth="1"/>
    <col min="4114" max="4114" width="8.140625" style="92" customWidth="1"/>
    <col min="4115" max="4115" width="8" style="92" customWidth="1"/>
    <col min="4116" max="4116" width="7.140625" style="92" customWidth="1"/>
    <col min="4117" max="4117" width="6.5703125" style="92" customWidth="1"/>
    <col min="4118" max="4118" width="4.5703125" style="92" customWidth="1"/>
    <col min="4119" max="4119" width="7.85546875" style="92" customWidth="1"/>
    <col min="4120" max="4120" width="8.140625" style="92" customWidth="1"/>
    <col min="4121" max="4124" width="4.5703125" style="92" customWidth="1"/>
    <col min="4125" max="4125" width="11.5703125" style="92"/>
    <col min="4126" max="4126" width="8.42578125" style="92" customWidth="1"/>
    <col min="4127" max="4127" width="5.42578125" style="92" customWidth="1"/>
    <col min="4128" max="4129" width="5.140625" style="92" customWidth="1"/>
    <col min="4130" max="4130" width="6.42578125" style="92" customWidth="1"/>
    <col min="4131" max="4131" width="11.5703125" style="92"/>
    <col min="4132" max="4132" width="8.42578125" style="92" customWidth="1"/>
    <col min="4133" max="4133" width="3.140625" style="92" customWidth="1"/>
    <col min="4134" max="4134" width="5.140625" style="92" customWidth="1"/>
    <col min="4135" max="4135" width="7.42578125" style="92" customWidth="1"/>
    <col min="4136" max="4136" width="4.5703125" style="92" customWidth="1"/>
    <col min="4137" max="4352" width="11.5703125" style="92"/>
    <col min="4353" max="4353" width="1.85546875" style="92" customWidth="1"/>
    <col min="4354" max="4354" width="8.140625" style="92" customWidth="1"/>
    <col min="4355" max="4356" width="4.5703125" style="92" customWidth="1"/>
    <col min="4357" max="4357" width="7.140625" style="92" customWidth="1"/>
    <col min="4358" max="4358" width="7.85546875" style="92" customWidth="1"/>
    <col min="4359" max="4359" width="4.5703125" style="92" customWidth="1"/>
    <col min="4360" max="4360" width="8.140625" style="92" customWidth="1"/>
    <col min="4361" max="4361" width="9.42578125" style="92" customWidth="1"/>
    <col min="4362" max="4362" width="7.140625" style="92" customWidth="1"/>
    <col min="4363" max="4364" width="8.5703125" style="92" customWidth="1"/>
    <col min="4365" max="4365" width="4.5703125" style="92" customWidth="1"/>
    <col min="4366" max="4366" width="7.42578125" style="92" customWidth="1"/>
    <col min="4367" max="4368" width="4.5703125" style="92" customWidth="1"/>
    <col min="4369" max="4369" width="7" style="92" customWidth="1"/>
    <col min="4370" max="4370" width="8.140625" style="92" customWidth="1"/>
    <col min="4371" max="4371" width="8" style="92" customWidth="1"/>
    <col min="4372" max="4372" width="7.140625" style="92" customWidth="1"/>
    <col min="4373" max="4373" width="6.5703125" style="92" customWidth="1"/>
    <col min="4374" max="4374" width="4.5703125" style="92" customWidth="1"/>
    <col min="4375" max="4375" width="7.85546875" style="92" customWidth="1"/>
    <col min="4376" max="4376" width="8.140625" style="92" customWidth="1"/>
    <col min="4377" max="4380" width="4.5703125" style="92" customWidth="1"/>
    <col min="4381" max="4381" width="11.5703125" style="92"/>
    <col min="4382" max="4382" width="8.42578125" style="92" customWidth="1"/>
    <col min="4383" max="4383" width="5.42578125" style="92" customWidth="1"/>
    <col min="4384" max="4385" width="5.140625" style="92" customWidth="1"/>
    <col min="4386" max="4386" width="6.42578125" style="92" customWidth="1"/>
    <col min="4387" max="4387" width="11.5703125" style="92"/>
    <col min="4388" max="4388" width="8.42578125" style="92" customWidth="1"/>
    <col min="4389" max="4389" width="3.140625" style="92" customWidth="1"/>
    <col min="4390" max="4390" width="5.140625" style="92" customWidth="1"/>
    <col min="4391" max="4391" width="7.42578125" style="92" customWidth="1"/>
    <col min="4392" max="4392" width="4.5703125" style="92" customWidth="1"/>
    <col min="4393" max="4608" width="11.5703125" style="92"/>
    <col min="4609" max="4609" width="1.85546875" style="92" customWidth="1"/>
    <col min="4610" max="4610" width="8.140625" style="92" customWidth="1"/>
    <col min="4611" max="4612" width="4.5703125" style="92" customWidth="1"/>
    <col min="4613" max="4613" width="7.140625" style="92" customWidth="1"/>
    <col min="4614" max="4614" width="7.85546875" style="92" customWidth="1"/>
    <col min="4615" max="4615" width="4.5703125" style="92" customWidth="1"/>
    <col min="4616" max="4616" width="8.140625" style="92" customWidth="1"/>
    <col min="4617" max="4617" width="9.42578125" style="92" customWidth="1"/>
    <col min="4618" max="4618" width="7.140625" style="92" customWidth="1"/>
    <col min="4619" max="4620" width="8.5703125" style="92" customWidth="1"/>
    <col min="4621" max="4621" width="4.5703125" style="92" customWidth="1"/>
    <col min="4622" max="4622" width="7.42578125" style="92" customWidth="1"/>
    <col min="4623" max="4624" width="4.5703125" style="92" customWidth="1"/>
    <col min="4625" max="4625" width="7" style="92" customWidth="1"/>
    <col min="4626" max="4626" width="8.140625" style="92" customWidth="1"/>
    <col min="4627" max="4627" width="8" style="92" customWidth="1"/>
    <col min="4628" max="4628" width="7.140625" style="92" customWidth="1"/>
    <col min="4629" max="4629" width="6.5703125" style="92" customWidth="1"/>
    <col min="4630" max="4630" width="4.5703125" style="92" customWidth="1"/>
    <col min="4631" max="4631" width="7.85546875" style="92" customWidth="1"/>
    <col min="4632" max="4632" width="8.140625" style="92" customWidth="1"/>
    <col min="4633" max="4636" width="4.5703125" style="92" customWidth="1"/>
    <col min="4637" max="4637" width="11.5703125" style="92"/>
    <col min="4638" max="4638" width="8.42578125" style="92" customWidth="1"/>
    <col min="4639" max="4639" width="5.42578125" style="92" customWidth="1"/>
    <col min="4640" max="4641" width="5.140625" style="92" customWidth="1"/>
    <col min="4642" max="4642" width="6.42578125" style="92" customWidth="1"/>
    <col min="4643" max="4643" width="11.5703125" style="92"/>
    <col min="4644" max="4644" width="8.42578125" style="92" customWidth="1"/>
    <col min="4645" max="4645" width="3.140625" style="92" customWidth="1"/>
    <col min="4646" max="4646" width="5.140625" style="92" customWidth="1"/>
    <col min="4647" max="4647" width="7.42578125" style="92" customWidth="1"/>
    <col min="4648" max="4648" width="4.5703125" style="92" customWidth="1"/>
    <col min="4649" max="4864" width="11.5703125" style="92"/>
    <col min="4865" max="4865" width="1.85546875" style="92" customWidth="1"/>
    <col min="4866" max="4866" width="8.140625" style="92" customWidth="1"/>
    <col min="4867" max="4868" width="4.5703125" style="92" customWidth="1"/>
    <col min="4869" max="4869" width="7.140625" style="92" customWidth="1"/>
    <col min="4870" max="4870" width="7.85546875" style="92" customWidth="1"/>
    <col min="4871" max="4871" width="4.5703125" style="92" customWidth="1"/>
    <col min="4872" max="4872" width="8.140625" style="92" customWidth="1"/>
    <col min="4873" max="4873" width="9.42578125" style="92" customWidth="1"/>
    <col min="4874" max="4874" width="7.140625" style="92" customWidth="1"/>
    <col min="4875" max="4876" width="8.5703125" style="92" customWidth="1"/>
    <col min="4877" max="4877" width="4.5703125" style="92" customWidth="1"/>
    <col min="4878" max="4878" width="7.42578125" style="92" customWidth="1"/>
    <col min="4879" max="4880" width="4.5703125" style="92" customWidth="1"/>
    <col min="4881" max="4881" width="7" style="92" customWidth="1"/>
    <col min="4882" max="4882" width="8.140625" style="92" customWidth="1"/>
    <col min="4883" max="4883" width="8" style="92" customWidth="1"/>
    <col min="4884" max="4884" width="7.140625" style="92" customWidth="1"/>
    <col min="4885" max="4885" width="6.5703125" style="92" customWidth="1"/>
    <col min="4886" max="4886" width="4.5703125" style="92" customWidth="1"/>
    <col min="4887" max="4887" width="7.85546875" style="92" customWidth="1"/>
    <col min="4888" max="4888" width="8.140625" style="92" customWidth="1"/>
    <col min="4889" max="4892" width="4.5703125" style="92" customWidth="1"/>
    <col min="4893" max="4893" width="11.5703125" style="92"/>
    <col min="4894" max="4894" width="8.42578125" style="92" customWidth="1"/>
    <col min="4895" max="4895" width="5.42578125" style="92" customWidth="1"/>
    <col min="4896" max="4897" width="5.140625" style="92" customWidth="1"/>
    <col min="4898" max="4898" width="6.42578125" style="92" customWidth="1"/>
    <col min="4899" max="4899" width="11.5703125" style="92"/>
    <col min="4900" max="4900" width="8.42578125" style="92" customWidth="1"/>
    <col min="4901" max="4901" width="3.140625" style="92" customWidth="1"/>
    <col min="4902" max="4902" width="5.140625" style="92" customWidth="1"/>
    <col min="4903" max="4903" width="7.42578125" style="92" customWidth="1"/>
    <col min="4904" max="4904" width="4.5703125" style="92" customWidth="1"/>
    <col min="4905" max="5120" width="11.5703125" style="92"/>
    <col min="5121" max="5121" width="1.85546875" style="92" customWidth="1"/>
    <col min="5122" max="5122" width="8.140625" style="92" customWidth="1"/>
    <col min="5123" max="5124" width="4.5703125" style="92" customWidth="1"/>
    <col min="5125" max="5125" width="7.140625" style="92" customWidth="1"/>
    <col min="5126" max="5126" width="7.85546875" style="92" customWidth="1"/>
    <col min="5127" max="5127" width="4.5703125" style="92" customWidth="1"/>
    <col min="5128" max="5128" width="8.140625" style="92" customWidth="1"/>
    <col min="5129" max="5129" width="9.42578125" style="92" customWidth="1"/>
    <col min="5130" max="5130" width="7.140625" style="92" customWidth="1"/>
    <col min="5131" max="5132" width="8.5703125" style="92" customWidth="1"/>
    <col min="5133" max="5133" width="4.5703125" style="92" customWidth="1"/>
    <col min="5134" max="5134" width="7.42578125" style="92" customWidth="1"/>
    <col min="5135" max="5136" width="4.5703125" style="92" customWidth="1"/>
    <col min="5137" max="5137" width="7" style="92" customWidth="1"/>
    <col min="5138" max="5138" width="8.140625" style="92" customWidth="1"/>
    <col min="5139" max="5139" width="8" style="92" customWidth="1"/>
    <col min="5140" max="5140" width="7.140625" style="92" customWidth="1"/>
    <col min="5141" max="5141" width="6.5703125" style="92" customWidth="1"/>
    <col min="5142" max="5142" width="4.5703125" style="92" customWidth="1"/>
    <col min="5143" max="5143" width="7.85546875" style="92" customWidth="1"/>
    <col min="5144" max="5144" width="8.140625" style="92" customWidth="1"/>
    <col min="5145" max="5148" width="4.5703125" style="92" customWidth="1"/>
    <col min="5149" max="5149" width="11.5703125" style="92"/>
    <col min="5150" max="5150" width="8.42578125" style="92" customWidth="1"/>
    <col min="5151" max="5151" width="5.42578125" style="92" customWidth="1"/>
    <col min="5152" max="5153" width="5.140625" style="92" customWidth="1"/>
    <col min="5154" max="5154" width="6.42578125" style="92" customWidth="1"/>
    <col min="5155" max="5155" width="11.5703125" style="92"/>
    <col min="5156" max="5156" width="8.42578125" style="92" customWidth="1"/>
    <col min="5157" max="5157" width="3.140625" style="92" customWidth="1"/>
    <col min="5158" max="5158" width="5.140625" style="92" customWidth="1"/>
    <col min="5159" max="5159" width="7.42578125" style="92" customWidth="1"/>
    <col min="5160" max="5160" width="4.5703125" style="92" customWidth="1"/>
    <col min="5161" max="5376" width="11.5703125" style="92"/>
    <col min="5377" max="5377" width="1.85546875" style="92" customWidth="1"/>
    <col min="5378" max="5378" width="8.140625" style="92" customWidth="1"/>
    <col min="5379" max="5380" width="4.5703125" style="92" customWidth="1"/>
    <col min="5381" max="5381" width="7.140625" style="92" customWidth="1"/>
    <col min="5382" max="5382" width="7.85546875" style="92" customWidth="1"/>
    <col min="5383" max="5383" width="4.5703125" style="92" customWidth="1"/>
    <col min="5384" max="5384" width="8.140625" style="92" customWidth="1"/>
    <col min="5385" max="5385" width="9.42578125" style="92" customWidth="1"/>
    <col min="5386" max="5386" width="7.140625" style="92" customWidth="1"/>
    <col min="5387" max="5388" width="8.5703125" style="92" customWidth="1"/>
    <col min="5389" max="5389" width="4.5703125" style="92" customWidth="1"/>
    <col min="5390" max="5390" width="7.42578125" style="92" customWidth="1"/>
    <col min="5391" max="5392" width="4.5703125" style="92" customWidth="1"/>
    <col min="5393" max="5393" width="7" style="92" customWidth="1"/>
    <col min="5394" max="5394" width="8.140625" style="92" customWidth="1"/>
    <col min="5395" max="5395" width="8" style="92" customWidth="1"/>
    <col min="5396" max="5396" width="7.140625" style="92" customWidth="1"/>
    <col min="5397" max="5397" width="6.5703125" style="92" customWidth="1"/>
    <col min="5398" max="5398" width="4.5703125" style="92" customWidth="1"/>
    <col min="5399" max="5399" width="7.85546875" style="92" customWidth="1"/>
    <col min="5400" max="5400" width="8.140625" style="92" customWidth="1"/>
    <col min="5401" max="5404" width="4.5703125" style="92" customWidth="1"/>
    <col min="5405" max="5405" width="11.5703125" style="92"/>
    <col min="5406" max="5406" width="8.42578125" style="92" customWidth="1"/>
    <col min="5407" max="5407" width="5.42578125" style="92" customWidth="1"/>
    <col min="5408" max="5409" width="5.140625" style="92" customWidth="1"/>
    <col min="5410" max="5410" width="6.42578125" style="92" customWidth="1"/>
    <col min="5411" max="5411" width="11.5703125" style="92"/>
    <col min="5412" max="5412" width="8.42578125" style="92" customWidth="1"/>
    <col min="5413" max="5413" width="3.140625" style="92" customWidth="1"/>
    <col min="5414" max="5414" width="5.140625" style="92" customWidth="1"/>
    <col min="5415" max="5415" width="7.42578125" style="92" customWidth="1"/>
    <col min="5416" max="5416" width="4.5703125" style="92" customWidth="1"/>
    <col min="5417" max="5632" width="11.5703125" style="92"/>
    <col min="5633" max="5633" width="1.85546875" style="92" customWidth="1"/>
    <col min="5634" max="5634" width="8.140625" style="92" customWidth="1"/>
    <col min="5635" max="5636" width="4.5703125" style="92" customWidth="1"/>
    <col min="5637" max="5637" width="7.140625" style="92" customWidth="1"/>
    <col min="5638" max="5638" width="7.85546875" style="92" customWidth="1"/>
    <col min="5639" max="5639" width="4.5703125" style="92" customWidth="1"/>
    <col min="5640" max="5640" width="8.140625" style="92" customWidth="1"/>
    <col min="5641" max="5641" width="9.42578125" style="92" customWidth="1"/>
    <col min="5642" max="5642" width="7.140625" style="92" customWidth="1"/>
    <col min="5643" max="5644" width="8.5703125" style="92" customWidth="1"/>
    <col min="5645" max="5645" width="4.5703125" style="92" customWidth="1"/>
    <col min="5646" max="5646" width="7.42578125" style="92" customWidth="1"/>
    <col min="5647" max="5648" width="4.5703125" style="92" customWidth="1"/>
    <col min="5649" max="5649" width="7" style="92" customWidth="1"/>
    <col min="5650" max="5650" width="8.140625" style="92" customWidth="1"/>
    <col min="5651" max="5651" width="8" style="92" customWidth="1"/>
    <col min="5652" max="5652" width="7.140625" style="92" customWidth="1"/>
    <col min="5653" max="5653" width="6.5703125" style="92" customWidth="1"/>
    <col min="5654" max="5654" width="4.5703125" style="92" customWidth="1"/>
    <col min="5655" max="5655" width="7.85546875" style="92" customWidth="1"/>
    <col min="5656" max="5656" width="8.140625" style="92" customWidth="1"/>
    <col min="5657" max="5660" width="4.5703125" style="92" customWidth="1"/>
    <col min="5661" max="5661" width="11.5703125" style="92"/>
    <col min="5662" max="5662" width="8.42578125" style="92" customWidth="1"/>
    <col min="5663" max="5663" width="5.42578125" style="92" customWidth="1"/>
    <col min="5664" max="5665" width="5.140625" style="92" customWidth="1"/>
    <col min="5666" max="5666" width="6.42578125" style="92" customWidth="1"/>
    <col min="5667" max="5667" width="11.5703125" style="92"/>
    <col min="5668" max="5668" width="8.42578125" style="92" customWidth="1"/>
    <col min="5669" max="5669" width="3.140625" style="92" customWidth="1"/>
    <col min="5670" max="5670" width="5.140625" style="92" customWidth="1"/>
    <col min="5671" max="5671" width="7.42578125" style="92" customWidth="1"/>
    <col min="5672" max="5672" width="4.5703125" style="92" customWidth="1"/>
    <col min="5673" max="5888" width="11.5703125" style="92"/>
    <col min="5889" max="5889" width="1.85546875" style="92" customWidth="1"/>
    <col min="5890" max="5890" width="8.140625" style="92" customWidth="1"/>
    <col min="5891" max="5892" width="4.5703125" style="92" customWidth="1"/>
    <col min="5893" max="5893" width="7.140625" style="92" customWidth="1"/>
    <col min="5894" max="5894" width="7.85546875" style="92" customWidth="1"/>
    <col min="5895" max="5895" width="4.5703125" style="92" customWidth="1"/>
    <col min="5896" max="5896" width="8.140625" style="92" customWidth="1"/>
    <col min="5897" max="5897" width="9.42578125" style="92" customWidth="1"/>
    <col min="5898" max="5898" width="7.140625" style="92" customWidth="1"/>
    <col min="5899" max="5900" width="8.5703125" style="92" customWidth="1"/>
    <col min="5901" max="5901" width="4.5703125" style="92" customWidth="1"/>
    <col min="5902" max="5902" width="7.42578125" style="92" customWidth="1"/>
    <col min="5903" max="5904" width="4.5703125" style="92" customWidth="1"/>
    <col min="5905" max="5905" width="7" style="92" customWidth="1"/>
    <col min="5906" max="5906" width="8.140625" style="92" customWidth="1"/>
    <col min="5907" max="5907" width="8" style="92" customWidth="1"/>
    <col min="5908" max="5908" width="7.140625" style="92" customWidth="1"/>
    <col min="5909" max="5909" width="6.5703125" style="92" customWidth="1"/>
    <col min="5910" max="5910" width="4.5703125" style="92" customWidth="1"/>
    <col min="5911" max="5911" width="7.85546875" style="92" customWidth="1"/>
    <col min="5912" max="5912" width="8.140625" style="92" customWidth="1"/>
    <col min="5913" max="5916" width="4.5703125" style="92" customWidth="1"/>
    <col min="5917" max="5917" width="11.5703125" style="92"/>
    <col min="5918" max="5918" width="8.42578125" style="92" customWidth="1"/>
    <col min="5919" max="5919" width="5.42578125" style="92" customWidth="1"/>
    <col min="5920" max="5921" width="5.140625" style="92" customWidth="1"/>
    <col min="5922" max="5922" width="6.42578125" style="92" customWidth="1"/>
    <col min="5923" max="5923" width="11.5703125" style="92"/>
    <col min="5924" max="5924" width="8.42578125" style="92" customWidth="1"/>
    <col min="5925" max="5925" width="3.140625" style="92" customWidth="1"/>
    <col min="5926" max="5926" width="5.140625" style="92" customWidth="1"/>
    <col min="5927" max="5927" width="7.42578125" style="92" customWidth="1"/>
    <col min="5928" max="5928" width="4.5703125" style="92" customWidth="1"/>
    <col min="5929" max="6144" width="11.5703125" style="92"/>
    <col min="6145" max="6145" width="1.85546875" style="92" customWidth="1"/>
    <col min="6146" max="6146" width="8.140625" style="92" customWidth="1"/>
    <col min="6147" max="6148" width="4.5703125" style="92" customWidth="1"/>
    <col min="6149" max="6149" width="7.140625" style="92" customWidth="1"/>
    <col min="6150" max="6150" width="7.85546875" style="92" customWidth="1"/>
    <col min="6151" max="6151" width="4.5703125" style="92" customWidth="1"/>
    <col min="6152" max="6152" width="8.140625" style="92" customWidth="1"/>
    <col min="6153" max="6153" width="9.42578125" style="92" customWidth="1"/>
    <col min="6154" max="6154" width="7.140625" style="92" customWidth="1"/>
    <col min="6155" max="6156" width="8.5703125" style="92" customWidth="1"/>
    <col min="6157" max="6157" width="4.5703125" style="92" customWidth="1"/>
    <col min="6158" max="6158" width="7.42578125" style="92" customWidth="1"/>
    <col min="6159" max="6160" width="4.5703125" style="92" customWidth="1"/>
    <col min="6161" max="6161" width="7" style="92" customWidth="1"/>
    <col min="6162" max="6162" width="8.140625" style="92" customWidth="1"/>
    <col min="6163" max="6163" width="8" style="92" customWidth="1"/>
    <col min="6164" max="6164" width="7.140625" style="92" customWidth="1"/>
    <col min="6165" max="6165" width="6.5703125" style="92" customWidth="1"/>
    <col min="6166" max="6166" width="4.5703125" style="92" customWidth="1"/>
    <col min="6167" max="6167" width="7.85546875" style="92" customWidth="1"/>
    <col min="6168" max="6168" width="8.140625" style="92" customWidth="1"/>
    <col min="6169" max="6172" width="4.5703125" style="92" customWidth="1"/>
    <col min="6173" max="6173" width="11.5703125" style="92"/>
    <col min="6174" max="6174" width="8.42578125" style="92" customWidth="1"/>
    <col min="6175" max="6175" width="5.42578125" style="92" customWidth="1"/>
    <col min="6176" max="6177" width="5.140625" style="92" customWidth="1"/>
    <col min="6178" max="6178" width="6.42578125" style="92" customWidth="1"/>
    <col min="6179" max="6179" width="11.5703125" style="92"/>
    <col min="6180" max="6180" width="8.42578125" style="92" customWidth="1"/>
    <col min="6181" max="6181" width="3.140625" style="92" customWidth="1"/>
    <col min="6182" max="6182" width="5.140625" style="92" customWidth="1"/>
    <col min="6183" max="6183" width="7.42578125" style="92" customWidth="1"/>
    <col min="6184" max="6184" width="4.5703125" style="92" customWidth="1"/>
    <col min="6185" max="6400" width="11.5703125" style="92"/>
    <col min="6401" max="6401" width="1.85546875" style="92" customWidth="1"/>
    <col min="6402" max="6402" width="8.140625" style="92" customWidth="1"/>
    <col min="6403" max="6404" width="4.5703125" style="92" customWidth="1"/>
    <col min="6405" max="6405" width="7.140625" style="92" customWidth="1"/>
    <col min="6406" max="6406" width="7.85546875" style="92" customWidth="1"/>
    <col min="6407" max="6407" width="4.5703125" style="92" customWidth="1"/>
    <col min="6408" max="6408" width="8.140625" style="92" customWidth="1"/>
    <col min="6409" max="6409" width="9.42578125" style="92" customWidth="1"/>
    <col min="6410" max="6410" width="7.140625" style="92" customWidth="1"/>
    <col min="6411" max="6412" width="8.5703125" style="92" customWidth="1"/>
    <col min="6413" max="6413" width="4.5703125" style="92" customWidth="1"/>
    <col min="6414" max="6414" width="7.42578125" style="92" customWidth="1"/>
    <col min="6415" max="6416" width="4.5703125" style="92" customWidth="1"/>
    <col min="6417" max="6417" width="7" style="92" customWidth="1"/>
    <col min="6418" max="6418" width="8.140625" style="92" customWidth="1"/>
    <col min="6419" max="6419" width="8" style="92" customWidth="1"/>
    <col min="6420" max="6420" width="7.140625" style="92" customWidth="1"/>
    <col min="6421" max="6421" width="6.5703125" style="92" customWidth="1"/>
    <col min="6422" max="6422" width="4.5703125" style="92" customWidth="1"/>
    <col min="6423" max="6423" width="7.85546875" style="92" customWidth="1"/>
    <col min="6424" max="6424" width="8.140625" style="92" customWidth="1"/>
    <col min="6425" max="6428" width="4.5703125" style="92" customWidth="1"/>
    <col min="6429" max="6429" width="11.5703125" style="92"/>
    <col min="6430" max="6430" width="8.42578125" style="92" customWidth="1"/>
    <col min="6431" max="6431" width="5.42578125" style="92" customWidth="1"/>
    <col min="6432" max="6433" width="5.140625" style="92" customWidth="1"/>
    <col min="6434" max="6434" width="6.42578125" style="92" customWidth="1"/>
    <col min="6435" max="6435" width="11.5703125" style="92"/>
    <col min="6436" max="6436" width="8.42578125" style="92" customWidth="1"/>
    <col min="6437" max="6437" width="3.140625" style="92" customWidth="1"/>
    <col min="6438" max="6438" width="5.140625" style="92" customWidth="1"/>
    <col min="6439" max="6439" width="7.42578125" style="92" customWidth="1"/>
    <col min="6440" max="6440" width="4.5703125" style="92" customWidth="1"/>
    <col min="6441" max="6656" width="11.5703125" style="92"/>
    <col min="6657" max="6657" width="1.85546875" style="92" customWidth="1"/>
    <col min="6658" max="6658" width="8.140625" style="92" customWidth="1"/>
    <col min="6659" max="6660" width="4.5703125" style="92" customWidth="1"/>
    <col min="6661" max="6661" width="7.140625" style="92" customWidth="1"/>
    <col min="6662" max="6662" width="7.85546875" style="92" customWidth="1"/>
    <col min="6663" max="6663" width="4.5703125" style="92" customWidth="1"/>
    <col min="6664" max="6664" width="8.140625" style="92" customWidth="1"/>
    <col min="6665" max="6665" width="9.42578125" style="92" customWidth="1"/>
    <col min="6666" max="6666" width="7.140625" style="92" customWidth="1"/>
    <col min="6667" max="6668" width="8.5703125" style="92" customWidth="1"/>
    <col min="6669" max="6669" width="4.5703125" style="92" customWidth="1"/>
    <col min="6670" max="6670" width="7.42578125" style="92" customWidth="1"/>
    <col min="6671" max="6672" width="4.5703125" style="92" customWidth="1"/>
    <col min="6673" max="6673" width="7" style="92" customWidth="1"/>
    <col min="6674" max="6674" width="8.140625" style="92" customWidth="1"/>
    <col min="6675" max="6675" width="8" style="92" customWidth="1"/>
    <col min="6676" max="6676" width="7.140625" style="92" customWidth="1"/>
    <col min="6677" max="6677" width="6.5703125" style="92" customWidth="1"/>
    <col min="6678" max="6678" width="4.5703125" style="92" customWidth="1"/>
    <col min="6679" max="6679" width="7.85546875" style="92" customWidth="1"/>
    <col min="6680" max="6680" width="8.140625" style="92" customWidth="1"/>
    <col min="6681" max="6684" width="4.5703125" style="92" customWidth="1"/>
    <col min="6685" max="6685" width="11.5703125" style="92"/>
    <col min="6686" max="6686" width="8.42578125" style="92" customWidth="1"/>
    <col min="6687" max="6687" width="5.42578125" style="92" customWidth="1"/>
    <col min="6688" max="6689" width="5.140625" style="92" customWidth="1"/>
    <col min="6690" max="6690" width="6.42578125" style="92" customWidth="1"/>
    <col min="6691" max="6691" width="11.5703125" style="92"/>
    <col min="6692" max="6692" width="8.42578125" style="92" customWidth="1"/>
    <col min="6693" max="6693" width="3.140625" style="92" customWidth="1"/>
    <col min="6694" max="6694" width="5.140625" style="92" customWidth="1"/>
    <col min="6695" max="6695" width="7.42578125" style="92" customWidth="1"/>
    <col min="6696" max="6696" width="4.5703125" style="92" customWidth="1"/>
    <col min="6697" max="6912" width="11.5703125" style="92"/>
    <col min="6913" max="6913" width="1.85546875" style="92" customWidth="1"/>
    <col min="6914" max="6914" width="8.140625" style="92" customWidth="1"/>
    <col min="6915" max="6916" width="4.5703125" style="92" customWidth="1"/>
    <col min="6917" max="6917" width="7.140625" style="92" customWidth="1"/>
    <col min="6918" max="6918" width="7.85546875" style="92" customWidth="1"/>
    <col min="6919" max="6919" width="4.5703125" style="92" customWidth="1"/>
    <col min="6920" max="6920" width="8.140625" style="92" customWidth="1"/>
    <col min="6921" max="6921" width="9.42578125" style="92" customWidth="1"/>
    <col min="6922" max="6922" width="7.140625" style="92" customWidth="1"/>
    <col min="6923" max="6924" width="8.5703125" style="92" customWidth="1"/>
    <col min="6925" max="6925" width="4.5703125" style="92" customWidth="1"/>
    <col min="6926" max="6926" width="7.42578125" style="92" customWidth="1"/>
    <col min="6927" max="6928" width="4.5703125" style="92" customWidth="1"/>
    <col min="6929" max="6929" width="7" style="92" customWidth="1"/>
    <col min="6930" max="6930" width="8.140625" style="92" customWidth="1"/>
    <col min="6931" max="6931" width="8" style="92" customWidth="1"/>
    <col min="6932" max="6932" width="7.140625" style="92" customWidth="1"/>
    <col min="6933" max="6933" width="6.5703125" style="92" customWidth="1"/>
    <col min="6934" max="6934" width="4.5703125" style="92" customWidth="1"/>
    <col min="6935" max="6935" width="7.85546875" style="92" customWidth="1"/>
    <col min="6936" max="6936" width="8.140625" style="92" customWidth="1"/>
    <col min="6937" max="6940" width="4.5703125" style="92" customWidth="1"/>
    <col min="6941" max="6941" width="11.5703125" style="92"/>
    <col min="6942" max="6942" width="8.42578125" style="92" customWidth="1"/>
    <col min="6943" max="6943" width="5.42578125" style="92" customWidth="1"/>
    <col min="6944" max="6945" width="5.140625" style="92" customWidth="1"/>
    <col min="6946" max="6946" width="6.42578125" style="92" customWidth="1"/>
    <col min="6947" max="6947" width="11.5703125" style="92"/>
    <col min="6948" max="6948" width="8.42578125" style="92" customWidth="1"/>
    <col min="6949" max="6949" width="3.140625" style="92" customWidth="1"/>
    <col min="6950" max="6950" width="5.140625" style="92" customWidth="1"/>
    <col min="6951" max="6951" width="7.42578125" style="92" customWidth="1"/>
    <col min="6952" max="6952" width="4.5703125" style="92" customWidth="1"/>
    <col min="6953" max="7168" width="11.5703125" style="92"/>
    <col min="7169" max="7169" width="1.85546875" style="92" customWidth="1"/>
    <col min="7170" max="7170" width="8.140625" style="92" customWidth="1"/>
    <col min="7171" max="7172" width="4.5703125" style="92" customWidth="1"/>
    <col min="7173" max="7173" width="7.140625" style="92" customWidth="1"/>
    <col min="7174" max="7174" width="7.85546875" style="92" customWidth="1"/>
    <col min="7175" max="7175" width="4.5703125" style="92" customWidth="1"/>
    <col min="7176" max="7176" width="8.140625" style="92" customWidth="1"/>
    <col min="7177" max="7177" width="9.42578125" style="92" customWidth="1"/>
    <col min="7178" max="7178" width="7.140625" style="92" customWidth="1"/>
    <col min="7179" max="7180" width="8.5703125" style="92" customWidth="1"/>
    <col min="7181" max="7181" width="4.5703125" style="92" customWidth="1"/>
    <col min="7182" max="7182" width="7.42578125" style="92" customWidth="1"/>
    <col min="7183" max="7184" width="4.5703125" style="92" customWidth="1"/>
    <col min="7185" max="7185" width="7" style="92" customWidth="1"/>
    <col min="7186" max="7186" width="8.140625" style="92" customWidth="1"/>
    <col min="7187" max="7187" width="8" style="92" customWidth="1"/>
    <col min="7188" max="7188" width="7.140625" style="92" customWidth="1"/>
    <col min="7189" max="7189" width="6.5703125" style="92" customWidth="1"/>
    <col min="7190" max="7190" width="4.5703125" style="92" customWidth="1"/>
    <col min="7191" max="7191" width="7.85546875" style="92" customWidth="1"/>
    <col min="7192" max="7192" width="8.140625" style="92" customWidth="1"/>
    <col min="7193" max="7196" width="4.5703125" style="92" customWidth="1"/>
    <col min="7197" max="7197" width="11.5703125" style="92"/>
    <col min="7198" max="7198" width="8.42578125" style="92" customWidth="1"/>
    <col min="7199" max="7199" width="5.42578125" style="92" customWidth="1"/>
    <col min="7200" max="7201" width="5.140625" style="92" customWidth="1"/>
    <col min="7202" max="7202" width="6.42578125" style="92" customWidth="1"/>
    <col min="7203" max="7203" width="11.5703125" style="92"/>
    <col min="7204" max="7204" width="8.42578125" style="92" customWidth="1"/>
    <col min="7205" max="7205" width="3.140625" style="92" customWidth="1"/>
    <col min="7206" max="7206" width="5.140625" style="92" customWidth="1"/>
    <col min="7207" max="7207" width="7.42578125" style="92" customWidth="1"/>
    <col min="7208" max="7208" width="4.5703125" style="92" customWidth="1"/>
    <col min="7209" max="7424" width="11.5703125" style="92"/>
    <col min="7425" max="7425" width="1.85546875" style="92" customWidth="1"/>
    <col min="7426" max="7426" width="8.140625" style="92" customWidth="1"/>
    <col min="7427" max="7428" width="4.5703125" style="92" customWidth="1"/>
    <col min="7429" max="7429" width="7.140625" style="92" customWidth="1"/>
    <col min="7430" max="7430" width="7.85546875" style="92" customWidth="1"/>
    <col min="7431" max="7431" width="4.5703125" style="92" customWidth="1"/>
    <col min="7432" max="7432" width="8.140625" style="92" customWidth="1"/>
    <col min="7433" max="7433" width="9.42578125" style="92" customWidth="1"/>
    <col min="7434" max="7434" width="7.140625" style="92" customWidth="1"/>
    <col min="7435" max="7436" width="8.5703125" style="92" customWidth="1"/>
    <col min="7437" max="7437" width="4.5703125" style="92" customWidth="1"/>
    <col min="7438" max="7438" width="7.42578125" style="92" customWidth="1"/>
    <col min="7439" max="7440" width="4.5703125" style="92" customWidth="1"/>
    <col min="7441" max="7441" width="7" style="92" customWidth="1"/>
    <col min="7442" max="7442" width="8.140625" style="92" customWidth="1"/>
    <col min="7443" max="7443" width="8" style="92" customWidth="1"/>
    <col min="7444" max="7444" width="7.140625" style="92" customWidth="1"/>
    <col min="7445" max="7445" width="6.5703125" style="92" customWidth="1"/>
    <col min="7446" max="7446" width="4.5703125" style="92" customWidth="1"/>
    <col min="7447" max="7447" width="7.85546875" style="92" customWidth="1"/>
    <col min="7448" max="7448" width="8.140625" style="92" customWidth="1"/>
    <col min="7449" max="7452" width="4.5703125" style="92" customWidth="1"/>
    <col min="7453" max="7453" width="11.5703125" style="92"/>
    <col min="7454" max="7454" width="8.42578125" style="92" customWidth="1"/>
    <col min="7455" max="7455" width="5.42578125" style="92" customWidth="1"/>
    <col min="7456" max="7457" width="5.140625" style="92" customWidth="1"/>
    <col min="7458" max="7458" width="6.42578125" style="92" customWidth="1"/>
    <col min="7459" max="7459" width="11.5703125" style="92"/>
    <col min="7460" max="7460" width="8.42578125" style="92" customWidth="1"/>
    <col min="7461" max="7461" width="3.140625" style="92" customWidth="1"/>
    <col min="7462" max="7462" width="5.140625" style="92" customWidth="1"/>
    <col min="7463" max="7463" width="7.42578125" style="92" customWidth="1"/>
    <col min="7464" max="7464" width="4.5703125" style="92" customWidth="1"/>
    <col min="7465" max="7680" width="11.5703125" style="92"/>
    <col min="7681" max="7681" width="1.85546875" style="92" customWidth="1"/>
    <col min="7682" max="7682" width="8.140625" style="92" customWidth="1"/>
    <col min="7683" max="7684" width="4.5703125" style="92" customWidth="1"/>
    <col min="7685" max="7685" width="7.140625" style="92" customWidth="1"/>
    <col min="7686" max="7686" width="7.85546875" style="92" customWidth="1"/>
    <col min="7687" max="7687" width="4.5703125" style="92" customWidth="1"/>
    <col min="7688" max="7688" width="8.140625" style="92" customWidth="1"/>
    <col min="7689" max="7689" width="9.42578125" style="92" customWidth="1"/>
    <col min="7690" max="7690" width="7.140625" style="92" customWidth="1"/>
    <col min="7691" max="7692" width="8.5703125" style="92" customWidth="1"/>
    <col min="7693" max="7693" width="4.5703125" style="92" customWidth="1"/>
    <col min="7694" max="7694" width="7.42578125" style="92" customWidth="1"/>
    <col min="7695" max="7696" width="4.5703125" style="92" customWidth="1"/>
    <col min="7697" max="7697" width="7" style="92" customWidth="1"/>
    <col min="7698" max="7698" width="8.140625" style="92" customWidth="1"/>
    <col min="7699" max="7699" width="8" style="92" customWidth="1"/>
    <col min="7700" max="7700" width="7.140625" style="92" customWidth="1"/>
    <col min="7701" max="7701" width="6.5703125" style="92" customWidth="1"/>
    <col min="7702" max="7702" width="4.5703125" style="92" customWidth="1"/>
    <col min="7703" max="7703" width="7.85546875" style="92" customWidth="1"/>
    <col min="7704" max="7704" width="8.140625" style="92" customWidth="1"/>
    <col min="7705" max="7708" width="4.5703125" style="92" customWidth="1"/>
    <col min="7709" max="7709" width="11.5703125" style="92"/>
    <col min="7710" max="7710" width="8.42578125" style="92" customWidth="1"/>
    <col min="7711" max="7711" width="5.42578125" style="92" customWidth="1"/>
    <col min="7712" max="7713" width="5.140625" style="92" customWidth="1"/>
    <col min="7714" max="7714" width="6.42578125" style="92" customWidth="1"/>
    <col min="7715" max="7715" width="11.5703125" style="92"/>
    <col min="7716" max="7716" width="8.42578125" style="92" customWidth="1"/>
    <col min="7717" max="7717" width="3.140625" style="92" customWidth="1"/>
    <col min="7718" max="7718" width="5.140625" style="92" customWidth="1"/>
    <col min="7719" max="7719" width="7.42578125" style="92" customWidth="1"/>
    <col min="7720" max="7720" width="4.5703125" style="92" customWidth="1"/>
    <col min="7721" max="7936" width="11.5703125" style="92"/>
    <col min="7937" max="7937" width="1.85546875" style="92" customWidth="1"/>
    <col min="7938" max="7938" width="8.140625" style="92" customWidth="1"/>
    <col min="7939" max="7940" width="4.5703125" style="92" customWidth="1"/>
    <col min="7941" max="7941" width="7.140625" style="92" customWidth="1"/>
    <col min="7942" max="7942" width="7.85546875" style="92" customWidth="1"/>
    <col min="7943" max="7943" width="4.5703125" style="92" customWidth="1"/>
    <col min="7944" max="7944" width="8.140625" style="92" customWidth="1"/>
    <col min="7945" max="7945" width="9.42578125" style="92" customWidth="1"/>
    <col min="7946" max="7946" width="7.140625" style="92" customWidth="1"/>
    <col min="7947" max="7948" width="8.5703125" style="92" customWidth="1"/>
    <col min="7949" max="7949" width="4.5703125" style="92" customWidth="1"/>
    <col min="7950" max="7950" width="7.42578125" style="92" customWidth="1"/>
    <col min="7951" max="7952" width="4.5703125" style="92" customWidth="1"/>
    <col min="7953" max="7953" width="7" style="92" customWidth="1"/>
    <col min="7954" max="7954" width="8.140625" style="92" customWidth="1"/>
    <col min="7955" max="7955" width="8" style="92" customWidth="1"/>
    <col min="7956" max="7956" width="7.140625" style="92" customWidth="1"/>
    <col min="7957" max="7957" width="6.5703125" style="92" customWidth="1"/>
    <col min="7958" max="7958" width="4.5703125" style="92" customWidth="1"/>
    <col min="7959" max="7959" width="7.85546875" style="92" customWidth="1"/>
    <col min="7960" max="7960" width="8.140625" style="92" customWidth="1"/>
    <col min="7961" max="7964" width="4.5703125" style="92" customWidth="1"/>
    <col min="7965" max="7965" width="11.5703125" style="92"/>
    <col min="7966" max="7966" width="8.42578125" style="92" customWidth="1"/>
    <col min="7967" max="7967" width="5.42578125" style="92" customWidth="1"/>
    <col min="7968" max="7969" width="5.140625" style="92" customWidth="1"/>
    <col min="7970" max="7970" width="6.42578125" style="92" customWidth="1"/>
    <col min="7971" max="7971" width="11.5703125" style="92"/>
    <col min="7972" max="7972" width="8.42578125" style="92" customWidth="1"/>
    <col min="7973" max="7973" width="3.140625" style="92" customWidth="1"/>
    <col min="7974" max="7974" width="5.140625" style="92" customWidth="1"/>
    <col min="7975" max="7975" width="7.42578125" style="92" customWidth="1"/>
    <col min="7976" max="7976" width="4.5703125" style="92" customWidth="1"/>
    <col min="7977" max="8192" width="11.5703125" style="92"/>
    <col min="8193" max="8193" width="1.85546875" style="92" customWidth="1"/>
    <col min="8194" max="8194" width="8.140625" style="92" customWidth="1"/>
    <col min="8195" max="8196" width="4.5703125" style="92" customWidth="1"/>
    <col min="8197" max="8197" width="7.140625" style="92" customWidth="1"/>
    <col min="8198" max="8198" width="7.85546875" style="92" customWidth="1"/>
    <col min="8199" max="8199" width="4.5703125" style="92" customWidth="1"/>
    <col min="8200" max="8200" width="8.140625" style="92" customWidth="1"/>
    <col min="8201" max="8201" width="9.42578125" style="92" customWidth="1"/>
    <col min="8202" max="8202" width="7.140625" style="92" customWidth="1"/>
    <col min="8203" max="8204" width="8.5703125" style="92" customWidth="1"/>
    <col min="8205" max="8205" width="4.5703125" style="92" customWidth="1"/>
    <col min="8206" max="8206" width="7.42578125" style="92" customWidth="1"/>
    <col min="8207" max="8208" width="4.5703125" style="92" customWidth="1"/>
    <col min="8209" max="8209" width="7" style="92" customWidth="1"/>
    <col min="8210" max="8210" width="8.140625" style="92" customWidth="1"/>
    <col min="8211" max="8211" width="8" style="92" customWidth="1"/>
    <col min="8212" max="8212" width="7.140625" style="92" customWidth="1"/>
    <col min="8213" max="8213" width="6.5703125" style="92" customWidth="1"/>
    <col min="8214" max="8214" width="4.5703125" style="92" customWidth="1"/>
    <col min="8215" max="8215" width="7.85546875" style="92" customWidth="1"/>
    <col min="8216" max="8216" width="8.140625" style="92" customWidth="1"/>
    <col min="8217" max="8220" width="4.5703125" style="92" customWidth="1"/>
    <col min="8221" max="8221" width="11.5703125" style="92"/>
    <col min="8222" max="8222" width="8.42578125" style="92" customWidth="1"/>
    <col min="8223" max="8223" width="5.42578125" style="92" customWidth="1"/>
    <col min="8224" max="8225" width="5.140625" style="92" customWidth="1"/>
    <col min="8226" max="8226" width="6.42578125" style="92" customWidth="1"/>
    <col min="8227" max="8227" width="11.5703125" style="92"/>
    <col min="8228" max="8228" width="8.42578125" style="92" customWidth="1"/>
    <col min="8229" max="8229" width="3.140625" style="92" customWidth="1"/>
    <col min="8230" max="8230" width="5.140625" style="92" customWidth="1"/>
    <col min="8231" max="8231" width="7.42578125" style="92" customWidth="1"/>
    <col min="8232" max="8232" width="4.5703125" style="92" customWidth="1"/>
    <col min="8233" max="8448" width="11.5703125" style="92"/>
    <col min="8449" max="8449" width="1.85546875" style="92" customWidth="1"/>
    <col min="8450" max="8450" width="8.140625" style="92" customWidth="1"/>
    <col min="8451" max="8452" width="4.5703125" style="92" customWidth="1"/>
    <col min="8453" max="8453" width="7.140625" style="92" customWidth="1"/>
    <col min="8454" max="8454" width="7.85546875" style="92" customWidth="1"/>
    <col min="8455" max="8455" width="4.5703125" style="92" customWidth="1"/>
    <col min="8456" max="8456" width="8.140625" style="92" customWidth="1"/>
    <col min="8457" max="8457" width="9.42578125" style="92" customWidth="1"/>
    <col min="8458" max="8458" width="7.140625" style="92" customWidth="1"/>
    <col min="8459" max="8460" width="8.5703125" style="92" customWidth="1"/>
    <col min="8461" max="8461" width="4.5703125" style="92" customWidth="1"/>
    <col min="8462" max="8462" width="7.42578125" style="92" customWidth="1"/>
    <col min="8463" max="8464" width="4.5703125" style="92" customWidth="1"/>
    <col min="8465" max="8465" width="7" style="92" customWidth="1"/>
    <col min="8466" max="8466" width="8.140625" style="92" customWidth="1"/>
    <col min="8467" max="8467" width="8" style="92" customWidth="1"/>
    <col min="8468" max="8468" width="7.140625" style="92" customWidth="1"/>
    <col min="8469" max="8469" width="6.5703125" style="92" customWidth="1"/>
    <col min="8470" max="8470" width="4.5703125" style="92" customWidth="1"/>
    <col min="8471" max="8471" width="7.85546875" style="92" customWidth="1"/>
    <col min="8472" max="8472" width="8.140625" style="92" customWidth="1"/>
    <col min="8473" max="8476" width="4.5703125" style="92" customWidth="1"/>
    <col min="8477" max="8477" width="11.5703125" style="92"/>
    <col min="8478" max="8478" width="8.42578125" style="92" customWidth="1"/>
    <col min="8479" max="8479" width="5.42578125" style="92" customWidth="1"/>
    <col min="8480" max="8481" width="5.140625" style="92" customWidth="1"/>
    <col min="8482" max="8482" width="6.42578125" style="92" customWidth="1"/>
    <col min="8483" max="8483" width="11.5703125" style="92"/>
    <col min="8484" max="8484" width="8.42578125" style="92" customWidth="1"/>
    <col min="8485" max="8485" width="3.140625" style="92" customWidth="1"/>
    <col min="8486" max="8486" width="5.140625" style="92" customWidth="1"/>
    <col min="8487" max="8487" width="7.42578125" style="92" customWidth="1"/>
    <col min="8488" max="8488" width="4.5703125" style="92" customWidth="1"/>
    <col min="8489" max="8704" width="11.5703125" style="92"/>
    <col min="8705" max="8705" width="1.85546875" style="92" customWidth="1"/>
    <col min="8706" max="8706" width="8.140625" style="92" customWidth="1"/>
    <col min="8707" max="8708" width="4.5703125" style="92" customWidth="1"/>
    <col min="8709" max="8709" width="7.140625" style="92" customWidth="1"/>
    <col min="8710" max="8710" width="7.85546875" style="92" customWidth="1"/>
    <col min="8711" max="8711" width="4.5703125" style="92" customWidth="1"/>
    <col min="8712" max="8712" width="8.140625" style="92" customWidth="1"/>
    <col min="8713" max="8713" width="9.42578125" style="92" customWidth="1"/>
    <col min="8714" max="8714" width="7.140625" style="92" customWidth="1"/>
    <col min="8715" max="8716" width="8.5703125" style="92" customWidth="1"/>
    <col min="8717" max="8717" width="4.5703125" style="92" customWidth="1"/>
    <col min="8718" max="8718" width="7.42578125" style="92" customWidth="1"/>
    <col min="8719" max="8720" width="4.5703125" style="92" customWidth="1"/>
    <col min="8721" max="8721" width="7" style="92" customWidth="1"/>
    <col min="8722" max="8722" width="8.140625" style="92" customWidth="1"/>
    <col min="8723" max="8723" width="8" style="92" customWidth="1"/>
    <col min="8724" max="8724" width="7.140625" style="92" customWidth="1"/>
    <col min="8725" max="8725" width="6.5703125" style="92" customWidth="1"/>
    <col min="8726" max="8726" width="4.5703125" style="92" customWidth="1"/>
    <col min="8727" max="8727" width="7.85546875" style="92" customWidth="1"/>
    <col min="8728" max="8728" width="8.140625" style="92" customWidth="1"/>
    <col min="8729" max="8732" width="4.5703125" style="92" customWidth="1"/>
    <col min="8733" max="8733" width="11.5703125" style="92"/>
    <col min="8734" max="8734" width="8.42578125" style="92" customWidth="1"/>
    <col min="8735" max="8735" width="5.42578125" style="92" customWidth="1"/>
    <col min="8736" max="8737" width="5.140625" style="92" customWidth="1"/>
    <col min="8738" max="8738" width="6.42578125" style="92" customWidth="1"/>
    <col min="8739" max="8739" width="11.5703125" style="92"/>
    <col min="8740" max="8740" width="8.42578125" style="92" customWidth="1"/>
    <col min="8741" max="8741" width="3.140625" style="92" customWidth="1"/>
    <col min="8742" max="8742" width="5.140625" style="92" customWidth="1"/>
    <col min="8743" max="8743" width="7.42578125" style="92" customWidth="1"/>
    <col min="8744" max="8744" width="4.5703125" style="92" customWidth="1"/>
    <col min="8745" max="8960" width="11.5703125" style="92"/>
    <col min="8961" max="8961" width="1.85546875" style="92" customWidth="1"/>
    <col min="8962" max="8962" width="8.140625" style="92" customWidth="1"/>
    <col min="8963" max="8964" width="4.5703125" style="92" customWidth="1"/>
    <col min="8965" max="8965" width="7.140625" style="92" customWidth="1"/>
    <col min="8966" max="8966" width="7.85546875" style="92" customWidth="1"/>
    <col min="8967" max="8967" width="4.5703125" style="92" customWidth="1"/>
    <col min="8968" max="8968" width="8.140625" style="92" customWidth="1"/>
    <col min="8969" max="8969" width="9.42578125" style="92" customWidth="1"/>
    <col min="8970" max="8970" width="7.140625" style="92" customWidth="1"/>
    <col min="8971" max="8972" width="8.5703125" style="92" customWidth="1"/>
    <col min="8973" max="8973" width="4.5703125" style="92" customWidth="1"/>
    <col min="8974" max="8974" width="7.42578125" style="92" customWidth="1"/>
    <col min="8975" max="8976" width="4.5703125" style="92" customWidth="1"/>
    <col min="8977" max="8977" width="7" style="92" customWidth="1"/>
    <col min="8978" max="8978" width="8.140625" style="92" customWidth="1"/>
    <col min="8979" max="8979" width="8" style="92" customWidth="1"/>
    <col min="8980" max="8980" width="7.140625" style="92" customWidth="1"/>
    <col min="8981" max="8981" width="6.5703125" style="92" customWidth="1"/>
    <col min="8982" max="8982" width="4.5703125" style="92" customWidth="1"/>
    <col min="8983" max="8983" width="7.85546875" style="92" customWidth="1"/>
    <col min="8984" max="8984" width="8.140625" style="92" customWidth="1"/>
    <col min="8985" max="8988" width="4.5703125" style="92" customWidth="1"/>
    <col min="8989" max="8989" width="11.5703125" style="92"/>
    <col min="8990" max="8990" width="8.42578125" style="92" customWidth="1"/>
    <col min="8991" max="8991" width="5.42578125" style="92" customWidth="1"/>
    <col min="8992" max="8993" width="5.140625" style="92" customWidth="1"/>
    <col min="8994" max="8994" width="6.42578125" style="92" customWidth="1"/>
    <col min="8995" max="8995" width="11.5703125" style="92"/>
    <col min="8996" max="8996" width="8.42578125" style="92" customWidth="1"/>
    <col min="8997" max="8997" width="3.140625" style="92" customWidth="1"/>
    <col min="8998" max="8998" width="5.140625" style="92" customWidth="1"/>
    <col min="8999" max="8999" width="7.42578125" style="92" customWidth="1"/>
    <col min="9000" max="9000" width="4.5703125" style="92" customWidth="1"/>
    <col min="9001" max="9216" width="11.5703125" style="92"/>
    <col min="9217" max="9217" width="1.85546875" style="92" customWidth="1"/>
    <col min="9218" max="9218" width="8.140625" style="92" customWidth="1"/>
    <col min="9219" max="9220" width="4.5703125" style="92" customWidth="1"/>
    <col min="9221" max="9221" width="7.140625" style="92" customWidth="1"/>
    <col min="9222" max="9222" width="7.85546875" style="92" customWidth="1"/>
    <col min="9223" max="9223" width="4.5703125" style="92" customWidth="1"/>
    <col min="9224" max="9224" width="8.140625" style="92" customWidth="1"/>
    <col min="9225" max="9225" width="9.42578125" style="92" customWidth="1"/>
    <col min="9226" max="9226" width="7.140625" style="92" customWidth="1"/>
    <col min="9227" max="9228" width="8.5703125" style="92" customWidth="1"/>
    <col min="9229" max="9229" width="4.5703125" style="92" customWidth="1"/>
    <col min="9230" max="9230" width="7.42578125" style="92" customWidth="1"/>
    <col min="9231" max="9232" width="4.5703125" style="92" customWidth="1"/>
    <col min="9233" max="9233" width="7" style="92" customWidth="1"/>
    <col min="9234" max="9234" width="8.140625" style="92" customWidth="1"/>
    <col min="9235" max="9235" width="8" style="92" customWidth="1"/>
    <col min="9236" max="9236" width="7.140625" style="92" customWidth="1"/>
    <col min="9237" max="9237" width="6.5703125" style="92" customWidth="1"/>
    <col min="9238" max="9238" width="4.5703125" style="92" customWidth="1"/>
    <col min="9239" max="9239" width="7.85546875" style="92" customWidth="1"/>
    <col min="9240" max="9240" width="8.140625" style="92" customWidth="1"/>
    <col min="9241" max="9244" width="4.5703125" style="92" customWidth="1"/>
    <col min="9245" max="9245" width="11.5703125" style="92"/>
    <col min="9246" max="9246" width="8.42578125" style="92" customWidth="1"/>
    <col min="9247" max="9247" width="5.42578125" style="92" customWidth="1"/>
    <col min="9248" max="9249" width="5.140625" style="92" customWidth="1"/>
    <col min="9250" max="9250" width="6.42578125" style="92" customWidth="1"/>
    <col min="9251" max="9251" width="11.5703125" style="92"/>
    <col min="9252" max="9252" width="8.42578125" style="92" customWidth="1"/>
    <col min="9253" max="9253" width="3.140625" style="92" customWidth="1"/>
    <col min="9254" max="9254" width="5.140625" style="92" customWidth="1"/>
    <col min="9255" max="9255" width="7.42578125" style="92" customWidth="1"/>
    <col min="9256" max="9256" width="4.5703125" style="92" customWidth="1"/>
    <col min="9257" max="9472" width="11.5703125" style="92"/>
    <col min="9473" max="9473" width="1.85546875" style="92" customWidth="1"/>
    <col min="9474" max="9474" width="8.140625" style="92" customWidth="1"/>
    <col min="9475" max="9476" width="4.5703125" style="92" customWidth="1"/>
    <col min="9477" max="9477" width="7.140625" style="92" customWidth="1"/>
    <col min="9478" max="9478" width="7.85546875" style="92" customWidth="1"/>
    <col min="9479" max="9479" width="4.5703125" style="92" customWidth="1"/>
    <col min="9480" max="9480" width="8.140625" style="92" customWidth="1"/>
    <col min="9481" max="9481" width="9.42578125" style="92" customWidth="1"/>
    <col min="9482" max="9482" width="7.140625" style="92" customWidth="1"/>
    <col min="9483" max="9484" width="8.5703125" style="92" customWidth="1"/>
    <col min="9485" max="9485" width="4.5703125" style="92" customWidth="1"/>
    <col min="9486" max="9486" width="7.42578125" style="92" customWidth="1"/>
    <col min="9487" max="9488" width="4.5703125" style="92" customWidth="1"/>
    <col min="9489" max="9489" width="7" style="92" customWidth="1"/>
    <col min="9490" max="9490" width="8.140625" style="92" customWidth="1"/>
    <col min="9491" max="9491" width="8" style="92" customWidth="1"/>
    <col min="9492" max="9492" width="7.140625" style="92" customWidth="1"/>
    <col min="9493" max="9493" width="6.5703125" style="92" customWidth="1"/>
    <col min="9494" max="9494" width="4.5703125" style="92" customWidth="1"/>
    <col min="9495" max="9495" width="7.85546875" style="92" customWidth="1"/>
    <col min="9496" max="9496" width="8.140625" style="92" customWidth="1"/>
    <col min="9497" max="9500" width="4.5703125" style="92" customWidth="1"/>
    <col min="9501" max="9501" width="11.5703125" style="92"/>
    <col min="9502" max="9502" width="8.42578125" style="92" customWidth="1"/>
    <col min="9503" max="9503" width="5.42578125" style="92" customWidth="1"/>
    <col min="9504" max="9505" width="5.140625" style="92" customWidth="1"/>
    <col min="9506" max="9506" width="6.42578125" style="92" customWidth="1"/>
    <col min="9507" max="9507" width="11.5703125" style="92"/>
    <col min="9508" max="9508" width="8.42578125" style="92" customWidth="1"/>
    <col min="9509" max="9509" width="3.140625" style="92" customWidth="1"/>
    <col min="9510" max="9510" width="5.140625" style="92" customWidth="1"/>
    <col min="9511" max="9511" width="7.42578125" style="92" customWidth="1"/>
    <col min="9512" max="9512" width="4.5703125" style="92" customWidth="1"/>
    <col min="9513" max="9728" width="11.5703125" style="92"/>
    <col min="9729" max="9729" width="1.85546875" style="92" customWidth="1"/>
    <col min="9730" max="9730" width="8.140625" style="92" customWidth="1"/>
    <col min="9731" max="9732" width="4.5703125" style="92" customWidth="1"/>
    <col min="9733" max="9733" width="7.140625" style="92" customWidth="1"/>
    <col min="9734" max="9734" width="7.85546875" style="92" customWidth="1"/>
    <col min="9735" max="9735" width="4.5703125" style="92" customWidth="1"/>
    <col min="9736" max="9736" width="8.140625" style="92" customWidth="1"/>
    <col min="9737" max="9737" width="9.42578125" style="92" customWidth="1"/>
    <col min="9738" max="9738" width="7.140625" style="92" customWidth="1"/>
    <col min="9739" max="9740" width="8.5703125" style="92" customWidth="1"/>
    <col min="9741" max="9741" width="4.5703125" style="92" customWidth="1"/>
    <col min="9742" max="9742" width="7.42578125" style="92" customWidth="1"/>
    <col min="9743" max="9744" width="4.5703125" style="92" customWidth="1"/>
    <col min="9745" max="9745" width="7" style="92" customWidth="1"/>
    <col min="9746" max="9746" width="8.140625" style="92" customWidth="1"/>
    <col min="9747" max="9747" width="8" style="92" customWidth="1"/>
    <col min="9748" max="9748" width="7.140625" style="92" customWidth="1"/>
    <col min="9749" max="9749" width="6.5703125" style="92" customWidth="1"/>
    <col min="9750" max="9750" width="4.5703125" style="92" customWidth="1"/>
    <col min="9751" max="9751" width="7.85546875" style="92" customWidth="1"/>
    <col min="9752" max="9752" width="8.140625" style="92" customWidth="1"/>
    <col min="9753" max="9756" width="4.5703125" style="92" customWidth="1"/>
    <col min="9757" max="9757" width="11.5703125" style="92"/>
    <col min="9758" max="9758" width="8.42578125" style="92" customWidth="1"/>
    <col min="9759" max="9759" width="5.42578125" style="92" customWidth="1"/>
    <col min="9760" max="9761" width="5.140625" style="92" customWidth="1"/>
    <col min="9762" max="9762" width="6.42578125" style="92" customWidth="1"/>
    <col min="9763" max="9763" width="11.5703125" style="92"/>
    <col min="9764" max="9764" width="8.42578125" style="92" customWidth="1"/>
    <col min="9765" max="9765" width="3.140625" style="92" customWidth="1"/>
    <col min="9766" max="9766" width="5.140625" style="92" customWidth="1"/>
    <col min="9767" max="9767" width="7.42578125" style="92" customWidth="1"/>
    <col min="9768" max="9768" width="4.5703125" style="92" customWidth="1"/>
    <col min="9769" max="9984" width="11.5703125" style="92"/>
    <col min="9985" max="9985" width="1.85546875" style="92" customWidth="1"/>
    <col min="9986" max="9986" width="8.140625" style="92" customWidth="1"/>
    <col min="9987" max="9988" width="4.5703125" style="92" customWidth="1"/>
    <col min="9989" max="9989" width="7.140625" style="92" customWidth="1"/>
    <col min="9990" max="9990" width="7.85546875" style="92" customWidth="1"/>
    <col min="9991" max="9991" width="4.5703125" style="92" customWidth="1"/>
    <col min="9992" max="9992" width="8.140625" style="92" customWidth="1"/>
    <col min="9993" max="9993" width="9.42578125" style="92" customWidth="1"/>
    <col min="9994" max="9994" width="7.140625" style="92" customWidth="1"/>
    <col min="9995" max="9996" width="8.5703125" style="92" customWidth="1"/>
    <col min="9997" max="9997" width="4.5703125" style="92" customWidth="1"/>
    <col min="9998" max="9998" width="7.42578125" style="92" customWidth="1"/>
    <col min="9999" max="10000" width="4.5703125" style="92" customWidth="1"/>
    <col min="10001" max="10001" width="7" style="92" customWidth="1"/>
    <col min="10002" max="10002" width="8.140625" style="92" customWidth="1"/>
    <col min="10003" max="10003" width="8" style="92" customWidth="1"/>
    <col min="10004" max="10004" width="7.140625" style="92" customWidth="1"/>
    <col min="10005" max="10005" width="6.5703125" style="92" customWidth="1"/>
    <col min="10006" max="10006" width="4.5703125" style="92" customWidth="1"/>
    <col min="10007" max="10007" width="7.85546875" style="92" customWidth="1"/>
    <col min="10008" max="10008" width="8.140625" style="92" customWidth="1"/>
    <col min="10009" max="10012" width="4.5703125" style="92" customWidth="1"/>
    <col min="10013" max="10013" width="11.5703125" style="92"/>
    <col min="10014" max="10014" width="8.42578125" style="92" customWidth="1"/>
    <col min="10015" max="10015" width="5.42578125" style="92" customWidth="1"/>
    <col min="10016" max="10017" width="5.140625" style="92" customWidth="1"/>
    <col min="10018" max="10018" width="6.42578125" style="92" customWidth="1"/>
    <col min="10019" max="10019" width="11.5703125" style="92"/>
    <col min="10020" max="10020" width="8.42578125" style="92" customWidth="1"/>
    <col min="10021" max="10021" width="3.140625" style="92" customWidth="1"/>
    <col min="10022" max="10022" width="5.140625" style="92" customWidth="1"/>
    <col min="10023" max="10023" width="7.42578125" style="92" customWidth="1"/>
    <col min="10024" max="10024" width="4.5703125" style="92" customWidth="1"/>
    <col min="10025" max="10240" width="11.5703125" style="92"/>
    <col min="10241" max="10241" width="1.85546875" style="92" customWidth="1"/>
    <col min="10242" max="10242" width="8.140625" style="92" customWidth="1"/>
    <col min="10243" max="10244" width="4.5703125" style="92" customWidth="1"/>
    <col min="10245" max="10245" width="7.140625" style="92" customWidth="1"/>
    <col min="10246" max="10246" width="7.85546875" style="92" customWidth="1"/>
    <col min="10247" max="10247" width="4.5703125" style="92" customWidth="1"/>
    <col min="10248" max="10248" width="8.140625" style="92" customWidth="1"/>
    <col min="10249" max="10249" width="9.42578125" style="92" customWidth="1"/>
    <col min="10250" max="10250" width="7.140625" style="92" customWidth="1"/>
    <col min="10251" max="10252" width="8.5703125" style="92" customWidth="1"/>
    <col min="10253" max="10253" width="4.5703125" style="92" customWidth="1"/>
    <col min="10254" max="10254" width="7.42578125" style="92" customWidth="1"/>
    <col min="10255" max="10256" width="4.5703125" style="92" customWidth="1"/>
    <col min="10257" max="10257" width="7" style="92" customWidth="1"/>
    <col min="10258" max="10258" width="8.140625" style="92" customWidth="1"/>
    <col min="10259" max="10259" width="8" style="92" customWidth="1"/>
    <col min="10260" max="10260" width="7.140625" style="92" customWidth="1"/>
    <col min="10261" max="10261" width="6.5703125" style="92" customWidth="1"/>
    <col min="10262" max="10262" width="4.5703125" style="92" customWidth="1"/>
    <col min="10263" max="10263" width="7.85546875" style="92" customWidth="1"/>
    <col min="10264" max="10264" width="8.140625" style="92" customWidth="1"/>
    <col min="10265" max="10268" width="4.5703125" style="92" customWidth="1"/>
    <col min="10269" max="10269" width="11.5703125" style="92"/>
    <col min="10270" max="10270" width="8.42578125" style="92" customWidth="1"/>
    <col min="10271" max="10271" width="5.42578125" style="92" customWidth="1"/>
    <col min="10272" max="10273" width="5.140625" style="92" customWidth="1"/>
    <col min="10274" max="10274" width="6.42578125" style="92" customWidth="1"/>
    <col min="10275" max="10275" width="11.5703125" style="92"/>
    <col min="10276" max="10276" width="8.42578125" style="92" customWidth="1"/>
    <col min="10277" max="10277" width="3.140625" style="92" customWidth="1"/>
    <col min="10278" max="10278" width="5.140625" style="92" customWidth="1"/>
    <col min="10279" max="10279" width="7.42578125" style="92" customWidth="1"/>
    <col min="10280" max="10280" width="4.5703125" style="92" customWidth="1"/>
    <col min="10281" max="10496" width="11.5703125" style="92"/>
    <col min="10497" max="10497" width="1.85546875" style="92" customWidth="1"/>
    <col min="10498" max="10498" width="8.140625" style="92" customWidth="1"/>
    <col min="10499" max="10500" width="4.5703125" style="92" customWidth="1"/>
    <col min="10501" max="10501" width="7.140625" style="92" customWidth="1"/>
    <col min="10502" max="10502" width="7.85546875" style="92" customWidth="1"/>
    <col min="10503" max="10503" width="4.5703125" style="92" customWidth="1"/>
    <col min="10504" max="10504" width="8.140625" style="92" customWidth="1"/>
    <col min="10505" max="10505" width="9.42578125" style="92" customWidth="1"/>
    <col min="10506" max="10506" width="7.140625" style="92" customWidth="1"/>
    <col min="10507" max="10508" width="8.5703125" style="92" customWidth="1"/>
    <col min="10509" max="10509" width="4.5703125" style="92" customWidth="1"/>
    <col min="10510" max="10510" width="7.42578125" style="92" customWidth="1"/>
    <col min="10511" max="10512" width="4.5703125" style="92" customWidth="1"/>
    <col min="10513" max="10513" width="7" style="92" customWidth="1"/>
    <col min="10514" max="10514" width="8.140625" style="92" customWidth="1"/>
    <col min="10515" max="10515" width="8" style="92" customWidth="1"/>
    <col min="10516" max="10516" width="7.140625" style="92" customWidth="1"/>
    <col min="10517" max="10517" width="6.5703125" style="92" customWidth="1"/>
    <col min="10518" max="10518" width="4.5703125" style="92" customWidth="1"/>
    <col min="10519" max="10519" width="7.85546875" style="92" customWidth="1"/>
    <col min="10520" max="10520" width="8.140625" style="92" customWidth="1"/>
    <col min="10521" max="10524" width="4.5703125" style="92" customWidth="1"/>
    <col min="10525" max="10525" width="11.5703125" style="92"/>
    <col min="10526" max="10526" width="8.42578125" style="92" customWidth="1"/>
    <col min="10527" max="10527" width="5.42578125" style="92" customWidth="1"/>
    <col min="10528" max="10529" width="5.140625" style="92" customWidth="1"/>
    <col min="10530" max="10530" width="6.42578125" style="92" customWidth="1"/>
    <col min="10531" max="10531" width="11.5703125" style="92"/>
    <col min="10532" max="10532" width="8.42578125" style="92" customWidth="1"/>
    <col min="10533" max="10533" width="3.140625" style="92" customWidth="1"/>
    <col min="10534" max="10534" width="5.140625" style="92" customWidth="1"/>
    <col min="10535" max="10535" width="7.42578125" style="92" customWidth="1"/>
    <col min="10536" max="10536" width="4.5703125" style="92" customWidth="1"/>
    <col min="10537" max="10752" width="11.5703125" style="92"/>
    <col min="10753" max="10753" width="1.85546875" style="92" customWidth="1"/>
    <col min="10754" max="10754" width="8.140625" style="92" customWidth="1"/>
    <col min="10755" max="10756" width="4.5703125" style="92" customWidth="1"/>
    <col min="10757" max="10757" width="7.140625" style="92" customWidth="1"/>
    <col min="10758" max="10758" width="7.85546875" style="92" customWidth="1"/>
    <col min="10759" max="10759" width="4.5703125" style="92" customWidth="1"/>
    <col min="10760" max="10760" width="8.140625" style="92" customWidth="1"/>
    <col min="10761" max="10761" width="9.42578125" style="92" customWidth="1"/>
    <col min="10762" max="10762" width="7.140625" style="92" customWidth="1"/>
    <col min="10763" max="10764" width="8.5703125" style="92" customWidth="1"/>
    <col min="10765" max="10765" width="4.5703125" style="92" customWidth="1"/>
    <col min="10766" max="10766" width="7.42578125" style="92" customWidth="1"/>
    <col min="10767" max="10768" width="4.5703125" style="92" customWidth="1"/>
    <col min="10769" max="10769" width="7" style="92" customWidth="1"/>
    <col min="10770" max="10770" width="8.140625" style="92" customWidth="1"/>
    <col min="10771" max="10771" width="8" style="92" customWidth="1"/>
    <col min="10772" max="10772" width="7.140625" style="92" customWidth="1"/>
    <col min="10773" max="10773" width="6.5703125" style="92" customWidth="1"/>
    <col min="10774" max="10774" width="4.5703125" style="92" customWidth="1"/>
    <col min="10775" max="10775" width="7.85546875" style="92" customWidth="1"/>
    <col min="10776" max="10776" width="8.140625" style="92" customWidth="1"/>
    <col min="10777" max="10780" width="4.5703125" style="92" customWidth="1"/>
    <col min="10781" max="10781" width="11.5703125" style="92"/>
    <col min="10782" max="10782" width="8.42578125" style="92" customWidth="1"/>
    <col min="10783" max="10783" width="5.42578125" style="92" customWidth="1"/>
    <col min="10784" max="10785" width="5.140625" style="92" customWidth="1"/>
    <col min="10786" max="10786" width="6.42578125" style="92" customWidth="1"/>
    <col min="10787" max="10787" width="11.5703125" style="92"/>
    <col min="10788" max="10788" width="8.42578125" style="92" customWidth="1"/>
    <col min="10789" max="10789" width="3.140625" style="92" customWidth="1"/>
    <col min="10790" max="10790" width="5.140625" style="92" customWidth="1"/>
    <col min="10791" max="10791" width="7.42578125" style="92" customWidth="1"/>
    <col min="10792" max="10792" width="4.5703125" style="92" customWidth="1"/>
    <col min="10793" max="11008" width="11.5703125" style="92"/>
    <col min="11009" max="11009" width="1.85546875" style="92" customWidth="1"/>
    <col min="11010" max="11010" width="8.140625" style="92" customWidth="1"/>
    <col min="11011" max="11012" width="4.5703125" style="92" customWidth="1"/>
    <col min="11013" max="11013" width="7.140625" style="92" customWidth="1"/>
    <col min="11014" max="11014" width="7.85546875" style="92" customWidth="1"/>
    <col min="11015" max="11015" width="4.5703125" style="92" customWidth="1"/>
    <col min="11016" max="11016" width="8.140625" style="92" customWidth="1"/>
    <col min="11017" max="11017" width="9.42578125" style="92" customWidth="1"/>
    <col min="11018" max="11018" width="7.140625" style="92" customWidth="1"/>
    <col min="11019" max="11020" width="8.5703125" style="92" customWidth="1"/>
    <col min="11021" max="11021" width="4.5703125" style="92" customWidth="1"/>
    <col min="11022" max="11022" width="7.42578125" style="92" customWidth="1"/>
    <col min="11023" max="11024" width="4.5703125" style="92" customWidth="1"/>
    <col min="11025" max="11025" width="7" style="92" customWidth="1"/>
    <col min="11026" max="11026" width="8.140625" style="92" customWidth="1"/>
    <col min="11027" max="11027" width="8" style="92" customWidth="1"/>
    <col min="11028" max="11028" width="7.140625" style="92" customWidth="1"/>
    <col min="11029" max="11029" width="6.5703125" style="92" customWidth="1"/>
    <col min="11030" max="11030" width="4.5703125" style="92" customWidth="1"/>
    <col min="11031" max="11031" width="7.85546875" style="92" customWidth="1"/>
    <col min="11032" max="11032" width="8.140625" style="92" customWidth="1"/>
    <col min="11033" max="11036" width="4.5703125" style="92" customWidth="1"/>
    <col min="11037" max="11037" width="11.5703125" style="92"/>
    <col min="11038" max="11038" width="8.42578125" style="92" customWidth="1"/>
    <col min="11039" max="11039" width="5.42578125" style="92" customWidth="1"/>
    <col min="11040" max="11041" width="5.140625" style="92" customWidth="1"/>
    <col min="11042" max="11042" width="6.42578125" style="92" customWidth="1"/>
    <col min="11043" max="11043" width="11.5703125" style="92"/>
    <col min="11044" max="11044" width="8.42578125" style="92" customWidth="1"/>
    <col min="11045" max="11045" width="3.140625" style="92" customWidth="1"/>
    <col min="11046" max="11046" width="5.140625" style="92" customWidth="1"/>
    <col min="11047" max="11047" width="7.42578125" style="92" customWidth="1"/>
    <col min="11048" max="11048" width="4.5703125" style="92" customWidth="1"/>
    <col min="11049" max="11264" width="11.5703125" style="92"/>
    <col min="11265" max="11265" width="1.85546875" style="92" customWidth="1"/>
    <col min="11266" max="11266" width="8.140625" style="92" customWidth="1"/>
    <col min="11267" max="11268" width="4.5703125" style="92" customWidth="1"/>
    <col min="11269" max="11269" width="7.140625" style="92" customWidth="1"/>
    <col min="11270" max="11270" width="7.85546875" style="92" customWidth="1"/>
    <col min="11271" max="11271" width="4.5703125" style="92" customWidth="1"/>
    <col min="11272" max="11272" width="8.140625" style="92" customWidth="1"/>
    <col min="11273" max="11273" width="9.42578125" style="92" customWidth="1"/>
    <col min="11274" max="11274" width="7.140625" style="92" customWidth="1"/>
    <col min="11275" max="11276" width="8.5703125" style="92" customWidth="1"/>
    <col min="11277" max="11277" width="4.5703125" style="92" customWidth="1"/>
    <col min="11278" max="11278" width="7.42578125" style="92" customWidth="1"/>
    <col min="11279" max="11280" width="4.5703125" style="92" customWidth="1"/>
    <col min="11281" max="11281" width="7" style="92" customWidth="1"/>
    <col min="11282" max="11282" width="8.140625" style="92" customWidth="1"/>
    <col min="11283" max="11283" width="8" style="92" customWidth="1"/>
    <col min="11284" max="11284" width="7.140625" style="92" customWidth="1"/>
    <col min="11285" max="11285" width="6.5703125" style="92" customWidth="1"/>
    <col min="11286" max="11286" width="4.5703125" style="92" customWidth="1"/>
    <col min="11287" max="11287" width="7.85546875" style="92" customWidth="1"/>
    <col min="11288" max="11288" width="8.140625" style="92" customWidth="1"/>
    <col min="11289" max="11292" width="4.5703125" style="92" customWidth="1"/>
    <col min="11293" max="11293" width="11.5703125" style="92"/>
    <col min="11294" max="11294" width="8.42578125" style="92" customWidth="1"/>
    <col min="11295" max="11295" width="5.42578125" style="92" customWidth="1"/>
    <col min="11296" max="11297" width="5.140625" style="92" customWidth="1"/>
    <col min="11298" max="11298" width="6.42578125" style="92" customWidth="1"/>
    <col min="11299" max="11299" width="11.5703125" style="92"/>
    <col min="11300" max="11300" width="8.42578125" style="92" customWidth="1"/>
    <col min="11301" max="11301" width="3.140625" style="92" customWidth="1"/>
    <col min="11302" max="11302" width="5.140625" style="92" customWidth="1"/>
    <col min="11303" max="11303" width="7.42578125" style="92" customWidth="1"/>
    <col min="11304" max="11304" width="4.5703125" style="92" customWidth="1"/>
    <col min="11305" max="11520" width="11.5703125" style="92"/>
    <col min="11521" max="11521" width="1.85546875" style="92" customWidth="1"/>
    <col min="11522" max="11522" width="8.140625" style="92" customWidth="1"/>
    <col min="11523" max="11524" width="4.5703125" style="92" customWidth="1"/>
    <col min="11525" max="11525" width="7.140625" style="92" customWidth="1"/>
    <col min="11526" max="11526" width="7.85546875" style="92" customWidth="1"/>
    <col min="11527" max="11527" width="4.5703125" style="92" customWidth="1"/>
    <col min="11528" max="11528" width="8.140625" style="92" customWidth="1"/>
    <col min="11529" max="11529" width="9.42578125" style="92" customWidth="1"/>
    <col min="11530" max="11530" width="7.140625" style="92" customWidth="1"/>
    <col min="11531" max="11532" width="8.5703125" style="92" customWidth="1"/>
    <col min="11533" max="11533" width="4.5703125" style="92" customWidth="1"/>
    <col min="11534" max="11534" width="7.42578125" style="92" customWidth="1"/>
    <col min="11535" max="11536" width="4.5703125" style="92" customWidth="1"/>
    <col min="11537" max="11537" width="7" style="92" customWidth="1"/>
    <col min="11538" max="11538" width="8.140625" style="92" customWidth="1"/>
    <col min="11539" max="11539" width="8" style="92" customWidth="1"/>
    <col min="11540" max="11540" width="7.140625" style="92" customWidth="1"/>
    <col min="11541" max="11541" width="6.5703125" style="92" customWidth="1"/>
    <col min="11542" max="11542" width="4.5703125" style="92" customWidth="1"/>
    <col min="11543" max="11543" width="7.85546875" style="92" customWidth="1"/>
    <col min="11544" max="11544" width="8.140625" style="92" customWidth="1"/>
    <col min="11545" max="11548" width="4.5703125" style="92" customWidth="1"/>
    <col min="11549" max="11549" width="11.5703125" style="92"/>
    <col min="11550" max="11550" width="8.42578125" style="92" customWidth="1"/>
    <col min="11551" max="11551" width="5.42578125" style="92" customWidth="1"/>
    <col min="11552" max="11553" width="5.140625" style="92" customWidth="1"/>
    <col min="11554" max="11554" width="6.42578125" style="92" customWidth="1"/>
    <col min="11555" max="11555" width="11.5703125" style="92"/>
    <col min="11556" max="11556" width="8.42578125" style="92" customWidth="1"/>
    <col min="11557" max="11557" width="3.140625" style="92" customWidth="1"/>
    <col min="11558" max="11558" width="5.140625" style="92" customWidth="1"/>
    <col min="11559" max="11559" width="7.42578125" style="92" customWidth="1"/>
    <col min="11560" max="11560" width="4.5703125" style="92" customWidth="1"/>
    <col min="11561" max="11776" width="11.5703125" style="92"/>
    <col min="11777" max="11777" width="1.85546875" style="92" customWidth="1"/>
    <col min="11778" max="11778" width="8.140625" style="92" customWidth="1"/>
    <col min="11779" max="11780" width="4.5703125" style="92" customWidth="1"/>
    <col min="11781" max="11781" width="7.140625" style="92" customWidth="1"/>
    <col min="11782" max="11782" width="7.85546875" style="92" customWidth="1"/>
    <col min="11783" max="11783" width="4.5703125" style="92" customWidth="1"/>
    <col min="11784" max="11784" width="8.140625" style="92" customWidth="1"/>
    <col min="11785" max="11785" width="9.42578125" style="92" customWidth="1"/>
    <col min="11786" max="11786" width="7.140625" style="92" customWidth="1"/>
    <col min="11787" max="11788" width="8.5703125" style="92" customWidth="1"/>
    <col min="11789" max="11789" width="4.5703125" style="92" customWidth="1"/>
    <col min="11790" max="11790" width="7.42578125" style="92" customWidth="1"/>
    <col min="11791" max="11792" width="4.5703125" style="92" customWidth="1"/>
    <col min="11793" max="11793" width="7" style="92" customWidth="1"/>
    <col min="11794" max="11794" width="8.140625" style="92" customWidth="1"/>
    <col min="11795" max="11795" width="8" style="92" customWidth="1"/>
    <col min="11796" max="11796" width="7.140625" style="92" customWidth="1"/>
    <col min="11797" max="11797" width="6.5703125" style="92" customWidth="1"/>
    <col min="11798" max="11798" width="4.5703125" style="92" customWidth="1"/>
    <col min="11799" max="11799" width="7.85546875" style="92" customWidth="1"/>
    <col min="11800" max="11800" width="8.140625" style="92" customWidth="1"/>
    <col min="11801" max="11804" width="4.5703125" style="92" customWidth="1"/>
    <col min="11805" max="11805" width="11.5703125" style="92"/>
    <col min="11806" max="11806" width="8.42578125" style="92" customWidth="1"/>
    <col min="11807" max="11807" width="5.42578125" style="92" customWidth="1"/>
    <col min="11808" max="11809" width="5.140625" style="92" customWidth="1"/>
    <col min="11810" max="11810" width="6.42578125" style="92" customWidth="1"/>
    <col min="11811" max="11811" width="11.5703125" style="92"/>
    <col min="11812" max="11812" width="8.42578125" style="92" customWidth="1"/>
    <col min="11813" max="11813" width="3.140625" style="92" customWidth="1"/>
    <col min="11814" max="11814" width="5.140625" style="92" customWidth="1"/>
    <col min="11815" max="11815" width="7.42578125" style="92" customWidth="1"/>
    <col min="11816" max="11816" width="4.5703125" style="92" customWidth="1"/>
    <col min="11817" max="12032" width="11.5703125" style="92"/>
    <col min="12033" max="12033" width="1.85546875" style="92" customWidth="1"/>
    <col min="12034" max="12034" width="8.140625" style="92" customWidth="1"/>
    <col min="12035" max="12036" width="4.5703125" style="92" customWidth="1"/>
    <col min="12037" max="12037" width="7.140625" style="92" customWidth="1"/>
    <col min="12038" max="12038" width="7.85546875" style="92" customWidth="1"/>
    <col min="12039" max="12039" width="4.5703125" style="92" customWidth="1"/>
    <col min="12040" max="12040" width="8.140625" style="92" customWidth="1"/>
    <col min="12041" max="12041" width="9.42578125" style="92" customWidth="1"/>
    <col min="12042" max="12042" width="7.140625" style="92" customWidth="1"/>
    <col min="12043" max="12044" width="8.5703125" style="92" customWidth="1"/>
    <col min="12045" max="12045" width="4.5703125" style="92" customWidth="1"/>
    <col min="12046" max="12046" width="7.42578125" style="92" customWidth="1"/>
    <col min="12047" max="12048" width="4.5703125" style="92" customWidth="1"/>
    <col min="12049" max="12049" width="7" style="92" customWidth="1"/>
    <col min="12050" max="12050" width="8.140625" style="92" customWidth="1"/>
    <col min="12051" max="12051" width="8" style="92" customWidth="1"/>
    <col min="12052" max="12052" width="7.140625" style="92" customWidth="1"/>
    <col min="12053" max="12053" width="6.5703125" style="92" customWidth="1"/>
    <col min="12054" max="12054" width="4.5703125" style="92" customWidth="1"/>
    <col min="12055" max="12055" width="7.85546875" style="92" customWidth="1"/>
    <col min="12056" max="12056" width="8.140625" style="92" customWidth="1"/>
    <col min="12057" max="12060" width="4.5703125" style="92" customWidth="1"/>
    <col min="12061" max="12061" width="11.5703125" style="92"/>
    <col min="12062" max="12062" width="8.42578125" style="92" customWidth="1"/>
    <col min="12063" max="12063" width="5.42578125" style="92" customWidth="1"/>
    <col min="12064" max="12065" width="5.140625" style="92" customWidth="1"/>
    <col min="12066" max="12066" width="6.42578125" style="92" customWidth="1"/>
    <col min="12067" max="12067" width="11.5703125" style="92"/>
    <col min="12068" max="12068" width="8.42578125" style="92" customWidth="1"/>
    <col min="12069" max="12069" width="3.140625" style="92" customWidth="1"/>
    <col min="12070" max="12070" width="5.140625" style="92" customWidth="1"/>
    <col min="12071" max="12071" width="7.42578125" style="92" customWidth="1"/>
    <col min="12072" max="12072" width="4.5703125" style="92" customWidth="1"/>
    <col min="12073" max="12288" width="11.5703125" style="92"/>
    <col min="12289" max="12289" width="1.85546875" style="92" customWidth="1"/>
    <col min="12290" max="12290" width="8.140625" style="92" customWidth="1"/>
    <col min="12291" max="12292" width="4.5703125" style="92" customWidth="1"/>
    <col min="12293" max="12293" width="7.140625" style="92" customWidth="1"/>
    <col min="12294" max="12294" width="7.85546875" style="92" customWidth="1"/>
    <col min="12295" max="12295" width="4.5703125" style="92" customWidth="1"/>
    <col min="12296" max="12296" width="8.140625" style="92" customWidth="1"/>
    <col min="12297" max="12297" width="9.42578125" style="92" customWidth="1"/>
    <col min="12298" max="12298" width="7.140625" style="92" customWidth="1"/>
    <col min="12299" max="12300" width="8.5703125" style="92" customWidth="1"/>
    <col min="12301" max="12301" width="4.5703125" style="92" customWidth="1"/>
    <col min="12302" max="12302" width="7.42578125" style="92" customWidth="1"/>
    <col min="12303" max="12304" width="4.5703125" style="92" customWidth="1"/>
    <col min="12305" max="12305" width="7" style="92" customWidth="1"/>
    <col min="12306" max="12306" width="8.140625" style="92" customWidth="1"/>
    <col min="12307" max="12307" width="8" style="92" customWidth="1"/>
    <col min="12308" max="12308" width="7.140625" style="92" customWidth="1"/>
    <col min="12309" max="12309" width="6.5703125" style="92" customWidth="1"/>
    <col min="12310" max="12310" width="4.5703125" style="92" customWidth="1"/>
    <col min="12311" max="12311" width="7.85546875" style="92" customWidth="1"/>
    <col min="12312" max="12312" width="8.140625" style="92" customWidth="1"/>
    <col min="12313" max="12316" width="4.5703125" style="92" customWidth="1"/>
    <col min="12317" max="12317" width="11.5703125" style="92"/>
    <col min="12318" max="12318" width="8.42578125" style="92" customWidth="1"/>
    <col min="12319" max="12319" width="5.42578125" style="92" customWidth="1"/>
    <col min="12320" max="12321" width="5.140625" style="92" customWidth="1"/>
    <col min="12322" max="12322" width="6.42578125" style="92" customWidth="1"/>
    <col min="12323" max="12323" width="11.5703125" style="92"/>
    <col min="12324" max="12324" width="8.42578125" style="92" customWidth="1"/>
    <col min="12325" max="12325" width="3.140625" style="92" customWidth="1"/>
    <col min="12326" max="12326" width="5.140625" style="92" customWidth="1"/>
    <col min="12327" max="12327" width="7.42578125" style="92" customWidth="1"/>
    <col min="12328" max="12328" width="4.5703125" style="92" customWidth="1"/>
    <col min="12329" max="12544" width="11.5703125" style="92"/>
    <col min="12545" max="12545" width="1.85546875" style="92" customWidth="1"/>
    <col min="12546" max="12546" width="8.140625" style="92" customWidth="1"/>
    <col min="12547" max="12548" width="4.5703125" style="92" customWidth="1"/>
    <col min="12549" max="12549" width="7.140625" style="92" customWidth="1"/>
    <col min="12550" max="12550" width="7.85546875" style="92" customWidth="1"/>
    <col min="12551" max="12551" width="4.5703125" style="92" customWidth="1"/>
    <col min="12552" max="12552" width="8.140625" style="92" customWidth="1"/>
    <col min="12553" max="12553" width="9.42578125" style="92" customWidth="1"/>
    <col min="12554" max="12554" width="7.140625" style="92" customWidth="1"/>
    <col min="12555" max="12556" width="8.5703125" style="92" customWidth="1"/>
    <col min="12557" max="12557" width="4.5703125" style="92" customWidth="1"/>
    <col min="12558" max="12558" width="7.42578125" style="92" customWidth="1"/>
    <col min="12559" max="12560" width="4.5703125" style="92" customWidth="1"/>
    <col min="12561" max="12561" width="7" style="92" customWidth="1"/>
    <col min="12562" max="12562" width="8.140625" style="92" customWidth="1"/>
    <col min="12563" max="12563" width="8" style="92" customWidth="1"/>
    <col min="12564" max="12564" width="7.140625" style="92" customWidth="1"/>
    <col min="12565" max="12565" width="6.5703125" style="92" customWidth="1"/>
    <col min="12566" max="12566" width="4.5703125" style="92" customWidth="1"/>
    <col min="12567" max="12567" width="7.85546875" style="92" customWidth="1"/>
    <col min="12568" max="12568" width="8.140625" style="92" customWidth="1"/>
    <col min="12569" max="12572" width="4.5703125" style="92" customWidth="1"/>
    <col min="12573" max="12573" width="11.5703125" style="92"/>
    <col min="12574" max="12574" width="8.42578125" style="92" customWidth="1"/>
    <col min="12575" max="12575" width="5.42578125" style="92" customWidth="1"/>
    <col min="12576" max="12577" width="5.140625" style="92" customWidth="1"/>
    <col min="12578" max="12578" width="6.42578125" style="92" customWidth="1"/>
    <col min="12579" max="12579" width="11.5703125" style="92"/>
    <col min="12580" max="12580" width="8.42578125" style="92" customWidth="1"/>
    <col min="12581" max="12581" width="3.140625" style="92" customWidth="1"/>
    <col min="12582" max="12582" width="5.140625" style="92" customWidth="1"/>
    <col min="12583" max="12583" width="7.42578125" style="92" customWidth="1"/>
    <col min="12584" max="12584" width="4.5703125" style="92" customWidth="1"/>
    <col min="12585" max="12800" width="11.5703125" style="92"/>
    <col min="12801" max="12801" width="1.85546875" style="92" customWidth="1"/>
    <col min="12802" max="12802" width="8.140625" style="92" customWidth="1"/>
    <col min="12803" max="12804" width="4.5703125" style="92" customWidth="1"/>
    <col min="12805" max="12805" width="7.140625" style="92" customWidth="1"/>
    <col min="12806" max="12806" width="7.85546875" style="92" customWidth="1"/>
    <col min="12807" max="12807" width="4.5703125" style="92" customWidth="1"/>
    <col min="12808" max="12808" width="8.140625" style="92" customWidth="1"/>
    <col min="12809" max="12809" width="9.42578125" style="92" customWidth="1"/>
    <col min="12810" max="12810" width="7.140625" style="92" customWidth="1"/>
    <col min="12811" max="12812" width="8.5703125" style="92" customWidth="1"/>
    <col min="12813" max="12813" width="4.5703125" style="92" customWidth="1"/>
    <col min="12814" max="12814" width="7.42578125" style="92" customWidth="1"/>
    <col min="12815" max="12816" width="4.5703125" style="92" customWidth="1"/>
    <col min="12817" max="12817" width="7" style="92" customWidth="1"/>
    <col min="12818" max="12818" width="8.140625" style="92" customWidth="1"/>
    <col min="12819" max="12819" width="8" style="92" customWidth="1"/>
    <col min="12820" max="12820" width="7.140625" style="92" customWidth="1"/>
    <col min="12821" max="12821" width="6.5703125" style="92" customWidth="1"/>
    <col min="12822" max="12822" width="4.5703125" style="92" customWidth="1"/>
    <col min="12823" max="12823" width="7.85546875" style="92" customWidth="1"/>
    <col min="12824" max="12824" width="8.140625" style="92" customWidth="1"/>
    <col min="12825" max="12828" width="4.5703125" style="92" customWidth="1"/>
    <col min="12829" max="12829" width="11.5703125" style="92"/>
    <col min="12830" max="12830" width="8.42578125" style="92" customWidth="1"/>
    <col min="12831" max="12831" width="5.42578125" style="92" customWidth="1"/>
    <col min="12832" max="12833" width="5.140625" style="92" customWidth="1"/>
    <col min="12834" max="12834" width="6.42578125" style="92" customWidth="1"/>
    <col min="12835" max="12835" width="11.5703125" style="92"/>
    <col min="12836" max="12836" width="8.42578125" style="92" customWidth="1"/>
    <col min="12837" max="12837" width="3.140625" style="92" customWidth="1"/>
    <col min="12838" max="12838" width="5.140625" style="92" customWidth="1"/>
    <col min="12839" max="12839" width="7.42578125" style="92" customWidth="1"/>
    <col min="12840" max="12840" width="4.5703125" style="92" customWidth="1"/>
    <col min="12841" max="13056" width="11.5703125" style="92"/>
    <col min="13057" max="13057" width="1.85546875" style="92" customWidth="1"/>
    <col min="13058" max="13058" width="8.140625" style="92" customWidth="1"/>
    <col min="13059" max="13060" width="4.5703125" style="92" customWidth="1"/>
    <col min="13061" max="13061" width="7.140625" style="92" customWidth="1"/>
    <col min="13062" max="13062" width="7.85546875" style="92" customWidth="1"/>
    <col min="13063" max="13063" width="4.5703125" style="92" customWidth="1"/>
    <col min="13064" max="13064" width="8.140625" style="92" customWidth="1"/>
    <col min="13065" max="13065" width="9.42578125" style="92" customWidth="1"/>
    <col min="13066" max="13066" width="7.140625" style="92" customWidth="1"/>
    <col min="13067" max="13068" width="8.5703125" style="92" customWidth="1"/>
    <col min="13069" max="13069" width="4.5703125" style="92" customWidth="1"/>
    <col min="13070" max="13070" width="7.42578125" style="92" customWidth="1"/>
    <col min="13071" max="13072" width="4.5703125" style="92" customWidth="1"/>
    <col min="13073" max="13073" width="7" style="92" customWidth="1"/>
    <col min="13074" max="13074" width="8.140625" style="92" customWidth="1"/>
    <col min="13075" max="13075" width="8" style="92" customWidth="1"/>
    <col min="13076" max="13076" width="7.140625" style="92" customWidth="1"/>
    <col min="13077" max="13077" width="6.5703125" style="92" customWidth="1"/>
    <col min="13078" max="13078" width="4.5703125" style="92" customWidth="1"/>
    <col min="13079" max="13079" width="7.85546875" style="92" customWidth="1"/>
    <col min="13080" max="13080" width="8.140625" style="92" customWidth="1"/>
    <col min="13081" max="13084" width="4.5703125" style="92" customWidth="1"/>
    <col min="13085" max="13085" width="11.5703125" style="92"/>
    <col min="13086" max="13086" width="8.42578125" style="92" customWidth="1"/>
    <col min="13087" max="13087" width="5.42578125" style="92" customWidth="1"/>
    <col min="13088" max="13089" width="5.140625" style="92" customWidth="1"/>
    <col min="13090" max="13090" width="6.42578125" style="92" customWidth="1"/>
    <col min="13091" max="13091" width="11.5703125" style="92"/>
    <col min="13092" max="13092" width="8.42578125" style="92" customWidth="1"/>
    <col min="13093" max="13093" width="3.140625" style="92" customWidth="1"/>
    <col min="13094" max="13094" width="5.140625" style="92" customWidth="1"/>
    <col min="13095" max="13095" width="7.42578125" style="92" customWidth="1"/>
    <col min="13096" max="13096" width="4.5703125" style="92" customWidth="1"/>
    <col min="13097" max="13312" width="11.5703125" style="92"/>
    <col min="13313" max="13313" width="1.85546875" style="92" customWidth="1"/>
    <col min="13314" max="13314" width="8.140625" style="92" customWidth="1"/>
    <col min="13315" max="13316" width="4.5703125" style="92" customWidth="1"/>
    <col min="13317" max="13317" width="7.140625" style="92" customWidth="1"/>
    <col min="13318" max="13318" width="7.85546875" style="92" customWidth="1"/>
    <col min="13319" max="13319" width="4.5703125" style="92" customWidth="1"/>
    <col min="13320" max="13320" width="8.140625" style="92" customWidth="1"/>
    <col min="13321" max="13321" width="9.42578125" style="92" customWidth="1"/>
    <col min="13322" max="13322" width="7.140625" style="92" customWidth="1"/>
    <col min="13323" max="13324" width="8.5703125" style="92" customWidth="1"/>
    <col min="13325" max="13325" width="4.5703125" style="92" customWidth="1"/>
    <col min="13326" max="13326" width="7.42578125" style="92" customWidth="1"/>
    <col min="13327" max="13328" width="4.5703125" style="92" customWidth="1"/>
    <col min="13329" max="13329" width="7" style="92" customWidth="1"/>
    <col min="13330" max="13330" width="8.140625" style="92" customWidth="1"/>
    <col min="13331" max="13331" width="8" style="92" customWidth="1"/>
    <col min="13332" max="13332" width="7.140625" style="92" customWidth="1"/>
    <col min="13333" max="13333" width="6.5703125" style="92" customWidth="1"/>
    <col min="13334" max="13334" width="4.5703125" style="92" customWidth="1"/>
    <col min="13335" max="13335" width="7.85546875" style="92" customWidth="1"/>
    <col min="13336" max="13336" width="8.140625" style="92" customWidth="1"/>
    <col min="13337" max="13340" width="4.5703125" style="92" customWidth="1"/>
    <col min="13341" max="13341" width="11.5703125" style="92"/>
    <col min="13342" max="13342" width="8.42578125" style="92" customWidth="1"/>
    <col min="13343" max="13343" width="5.42578125" style="92" customWidth="1"/>
    <col min="13344" max="13345" width="5.140625" style="92" customWidth="1"/>
    <col min="13346" max="13346" width="6.42578125" style="92" customWidth="1"/>
    <col min="13347" max="13347" width="11.5703125" style="92"/>
    <col min="13348" max="13348" width="8.42578125" style="92" customWidth="1"/>
    <col min="13349" max="13349" width="3.140625" style="92" customWidth="1"/>
    <col min="13350" max="13350" width="5.140625" style="92" customWidth="1"/>
    <col min="13351" max="13351" width="7.42578125" style="92" customWidth="1"/>
    <col min="13352" max="13352" width="4.5703125" style="92" customWidth="1"/>
    <col min="13353" max="13568" width="11.5703125" style="92"/>
    <col min="13569" max="13569" width="1.85546875" style="92" customWidth="1"/>
    <col min="13570" max="13570" width="8.140625" style="92" customWidth="1"/>
    <col min="13571" max="13572" width="4.5703125" style="92" customWidth="1"/>
    <col min="13573" max="13573" width="7.140625" style="92" customWidth="1"/>
    <col min="13574" max="13574" width="7.85546875" style="92" customWidth="1"/>
    <col min="13575" max="13575" width="4.5703125" style="92" customWidth="1"/>
    <col min="13576" max="13576" width="8.140625" style="92" customWidth="1"/>
    <col min="13577" max="13577" width="9.42578125" style="92" customWidth="1"/>
    <col min="13578" max="13578" width="7.140625" style="92" customWidth="1"/>
    <col min="13579" max="13580" width="8.5703125" style="92" customWidth="1"/>
    <col min="13581" max="13581" width="4.5703125" style="92" customWidth="1"/>
    <col min="13582" max="13582" width="7.42578125" style="92" customWidth="1"/>
    <col min="13583" max="13584" width="4.5703125" style="92" customWidth="1"/>
    <col min="13585" max="13585" width="7" style="92" customWidth="1"/>
    <col min="13586" max="13586" width="8.140625" style="92" customWidth="1"/>
    <col min="13587" max="13587" width="8" style="92" customWidth="1"/>
    <col min="13588" max="13588" width="7.140625" style="92" customWidth="1"/>
    <col min="13589" max="13589" width="6.5703125" style="92" customWidth="1"/>
    <col min="13590" max="13590" width="4.5703125" style="92" customWidth="1"/>
    <col min="13591" max="13591" width="7.85546875" style="92" customWidth="1"/>
    <col min="13592" max="13592" width="8.140625" style="92" customWidth="1"/>
    <col min="13593" max="13596" width="4.5703125" style="92" customWidth="1"/>
    <col min="13597" max="13597" width="11.5703125" style="92"/>
    <col min="13598" max="13598" width="8.42578125" style="92" customWidth="1"/>
    <col min="13599" max="13599" width="5.42578125" style="92" customWidth="1"/>
    <col min="13600" max="13601" width="5.140625" style="92" customWidth="1"/>
    <col min="13602" max="13602" width="6.42578125" style="92" customWidth="1"/>
    <col min="13603" max="13603" width="11.5703125" style="92"/>
    <col min="13604" max="13604" width="8.42578125" style="92" customWidth="1"/>
    <col min="13605" max="13605" width="3.140625" style="92" customWidth="1"/>
    <col min="13606" max="13606" width="5.140625" style="92" customWidth="1"/>
    <col min="13607" max="13607" width="7.42578125" style="92" customWidth="1"/>
    <col min="13608" max="13608" width="4.5703125" style="92" customWidth="1"/>
    <col min="13609" max="13824" width="11.5703125" style="92"/>
    <col min="13825" max="13825" width="1.85546875" style="92" customWidth="1"/>
    <col min="13826" max="13826" width="8.140625" style="92" customWidth="1"/>
    <col min="13827" max="13828" width="4.5703125" style="92" customWidth="1"/>
    <col min="13829" max="13829" width="7.140625" style="92" customWidth="1"/>
    <col min="13830" max="13830" width="7.85546875" style="92" customWidth="1"/>
    <col min="13831" max="13831" width="4.5703125" style="92" customWidth="1"/>
    <col min="13832" max="13832" width="8.140625" style="92" customWidth="1"/>
    <col min="13833" max="13833" width="9.42578125" style="92" customWidth="1"/>
    <col min="13834" max="13834" width="7.140625" style="92" customWidth="1"/>
    <col min="13835" max="13836" width="8.5703125" style="92" customWidth="1"/>
    <col min="13837" max="13837" width="4.5703125" style="92" customWidth="1"/>
    <col min="13838" max="13838" width="7.42578125" style="92" customWidth="1"/>
    <col min="13839" max="13840" width="4.5703125" style="92" customWidth="1"/>
    <col min="13841" max="13841" width="7" style="92" customWidth="1"/>
    <col min="13842" max="13842" width="8.140625" style="92" customWidth="1"/>
    <col min="13843" max="13843" width="8" style="92" customWidth="1"/>
    <col min="13844" max="13844" width="7.140625" style="92" customWidth="1"/>
    <col min="13845" max="13845" width="6.5703125" style="92" customWidth="1"/>
    <col min="13846" max="13846" width="4.5703125" style="92" customWidth="1"/>
    <col min="13847" max="13847" width="7.85546875" style="92" customWidth="1"/>
    <col min="13848" max="13848" width="8.140625" style="92" customWidth="1"/>
    <col min="13849" max="13852" width="4.5703125" style="92" customWidth="1"/>
    <col min="13853" max="13853" width="11.5703125" style="92"/>
    <col min="13854" max="13854" width="8.42578125" style="92" customWidth="1"/>
    <col min="13855" max="13855" width="5.42578125" style="92" customWidth="1"/>
    <col min="13856" max="13857" width="5.140625" style="92" customWidth="1"/>
    <col min="13858" max="13858" width="6.42578125" style="92" customWidth="1"/>
    <col min="13859" max="13859" width="11.5703125" style="92"/>
    <col min="13860" max="13860" width="8.42578125" style="92" customWidth="1"/>
    <col min="13861" max="13861" width="3.140625" style="92" customWidth="1"/>
    <col min="13862" max="13862" width="5.140625" style="92" customWidth="1"/>
    <col min="13863" max="13863" width="7.42578125" style="92" customWidth="1"/>
    <col min="13864" max="13864" width="4.5703125" style="92" customWidth="1"/>
    <col min="13865" max="14080" width="11.5703125" style="92"/>
    <col min="14081" max="14081" width="1.85546875" style="92" customWidth="1"/>
    <col min="14082" max="14082" width="8.140625" style="92" customWidth="1"/>
    <col min="14083" max="14084" width="4.5703125" style="92" customWidth="1"/>
    <col min="14085" max="14085" width="7.140625" style="92" customWidth="1"/>
    <col min="14086" max="14086" width="7.85546875" style="92" customWidth="1"/>
    <col min="14087" max="14087" width="4.5703125" style="92" customWidth="1"/>
    <col min="14088" max="14088" width="8.140625" style="92" customWidth="1"/>
    <col min="14089" max="14089" width="9.42578125" style="92" customWidth="1"/>
    <col min="14090" max="14090" width="7.140625" style="92" customWidth="1"/>
    <col min="14091" max="14092" width="8.5703125" style="92" customWidth="1"/>
    <col min="14093" max="14093" width="4.5703125" style="92" customWidth="1"/>
    <col min="14094" max="14094" width="7.42578125" style="92" customWidth="1"/>
    <col min="14095" max="14096" width="4.5703125" style="92" customWidth="1"/>
    <col min="14097" max="14097" width="7" style="92" customWidth="1"/>
    <col min="14098" max="14098" width="8.140625" style="92" customWidth="1"/>
    <col min="14099" max="14099" width="8" style="92" customWidth="1"/>
    <col min="14100" max="14100" width="7.140625" style="92" customWidth="1"/>
    <col min="14101" max="14101" width="6.5703125" style="92" customWidth="1"/>
    <col min="14102" max="14102" width="4.5703125" style="92" customWidth="1"/>
    <col min="14103" max="14103" width="7.85546875" style="92" customWidth="1"/>
    <col min="14104" max="14104" width="8.140625" style="92" customWidth="1"/>
    <col min="14105" max="14108" width="4.5703125" style="92" customWidth="1"/>
    <col min="14109" max="14109" width="11.5703125" style="92"/>
    <col min="14110" max="14110" width="8.42578125" style="92" customWidth="1"/>
    <col min="14111" max="14111" width="5.42578125" style="92" customWidth="1"/>
    <col min="14112" max="14113" width="5.140625" style="92" customWidth="1"/>
    <col min="14114" max="14114" width="6.42578125" style="92" customWidth="1"/>
    <col min="14115" max="14115" width="11.5703125" style="92"/>
    <col min="14116" max="14116" width="8.42578125" style="92" customWidth="1"/>
    <col min="14117" max="14117" width="3.140625" style="92" customWidth="1"/>
    <col min="14118" max="14118" width="5.140625" style="92" customWidth="1"/>
    <col min="14119" max="14119" width="7.42578125" style="92" customWidth="1"/>
    <col min="14120" max="14120" width="4.5703125" style="92" customWidth="1"/>
    <col min="14121" max="14336" width="11.5703125" style="92"/>
    <col min="14337" max="14337" width="1.85546875" style="92" customWidth="1"/>
    <col min="14338" max="14338" width="8.140625" style="92" customWidth="1"/>
    <col min="14339" max="14340" width="4.5703125" style="92" customWidth="1"/>
    <col min="14341" max="14341" width="7.140625" style="92" customWidth="1"/>
    <col min="14342" max="14342" width="7.85546875" style="92" customWidth="1"/>
    <col min="14343" max="14343" width="4.5703125" style="92" customWidth="1"/>
    <col min="14344" max="14344" width="8.140625" style="92" customWidth="1"/>
    <col min="14345" max="14345" width="9.42578125" style="92" customWidth="1"/>
    <col min="14346" max="14346" width="7.140625" style="92" customWidth="1"/>
    <col min="14347" max="14348" width="8.5703125" style="92" customWidth="1"/>
    <col min="14349" max="14349" width="4.5703125" style="92" customWidth="1"/>
    <col min="14350" max="14350" width="7.42578125" style="92" customWidth="1"/>
    <col min="14351" max="14352" width="4.5703125" style="92" customWidth="1"/>
    <col min="14353" max="14353" width="7" style="92" customWidth="1"/>
    <col min="14354" max="14354" width="8.140625" style="92" customWidth="1"/>
    <col min="14355" max="14355" width="8" style="92" customWidth="1"/>
    <col min="14356" max="14356" width="7.140625" style="92" customWidth="1"/>
    <col min="14357" max="14357" width="6.5703125" style="92" customWidth="1"/>
    <col min="14358" max="14358" width="4.5703125" style="92" customWidth="1"/>
    <col min="14359" max="14359" width="7.85546875" style="92" customWidth="1"/>
    <col min="14360" max="14360" width="8.140625" style="92" customWidth="1"/>
    <col min="14361" max="14364" width="4.5703125" style="92" customWidth="1"/>
    <col min="14365" max="14365" width="11.5703125" style="92"/>
    <col min="14366" max="14366" width="8.42578125" style="92" customWidth="1"/>
    <col min="14367" max="14367" width="5.42578125" style="92" customWidth="1"/>
    <col min="14368" max="14369" width="5.140625" style="92" customWidth="1"/>
    <col min="14370" max="14370" width="6.42578125" style="92" customWidth="1"/>
    <col min="14371" max="14371" width="11.5703125" style="92"/>
    <col min="14372" max="14372" width="8.42578125" style="92" customWidth="1"/>
    <col min="14373" max="14373" width="3.140625" style="92" customWidth="1"/>
    <col min="14374" max="14374" width="5.140625" style="92" customWidth="1"/>
    <col min="14375" max="14375" width="7.42578125" style="92" customWidth="1"/>
    <col min="14376" max="14376" width="4.5703125" style="92" customWidth="1"/>
    <col min="14377" max="14592" width="11.5703125" style="92"/>
    <col min="14593" max="14593" width="1.85546875" style="92" customWidth="1"/>
    <col min="14594" max="14594" width="8.140625" style="92" customWidth="1"/>
    <col min="14595" max="14596" width="4.5703125" style="92" customWidth="1"/>
    <col min="14597" max="14597" width="7.140625" style="92" customWidth="1"/>
    <col min="14598" max="14598" width="7.85546875" style="92" customWidth="1"/>
    <col min="14599" max="14599" width="4.5703125" style="92" customWidth="1"/>
    <col min="14600" max="14600" width="8.140625" style="92" customWidth="1"/>
    <col min="14601" max="14601" width="9.42578125" style="92" customWidth="1"/>
    <col min="14602" max="14602" width="7.140625" style="92" customWidth="1"/>
    <col min="14603" max="14604" width="8.5703125" style="92" customWidth="1"/>
    <col min="14605" max="14605" width="4.5703125" style="92" customWidth="1"/>
    <col min="14606" max="14606" width="7.42578125" style="92" customWidth="1"/>
    <col min="14607" max="14608" width="4.5703125" style="92" customWidth="1"/>
    <col min="14609" max="14609" width="7" style="92" customWidth="1"/>
    <col min="14610" max="14610" width="8.140625" style="92" customWidth="1"/>
    <col min="14611" max="14611" width="8" style="92" customWidth="1"/>
    <col min="14612" max="14612" width="7.140625" style="92" customWidth="1"/>
    <col min="14613" max="14613" width="6.5703125" style="92" customWidth="1"/>
    <col min="14614" max="14614" width="4.5703125" style="92" customWidth="1"/>
    <col min="14615" max="14615" width="7.85546875" style="92" customWidth="1"/>
    <col min="14616" max="14616" width="8.140625" style="92" customWidth="1"/>
    <col min="14617" max="14620" width="4.5703125" style="92" customWidth="1"/>
    <col min="14621" max="14621" width="11.5703125" style="92"/>
    <col min="14622" max="14622" width="8.42578125" style="92" customWidth="1"/>
    <col min="14623" max="14623" width="5.42578125" style="92" customWidth="1"/>
    <col min="14624" max="14625" width="5.140625" style="92" customWidth="1"/>
    <col min="14626" max="14626" width="6.42578125" style="92" customWidth="1"/>
    <col min="14627" max="14627" width="11.5703125" style="92"/>
    <col min="14628" max="14628" width="8.42578125" style="92" customWidth="1"/>
    <col min="14629" max="14629" width="3.140625" style="92" customWidth="1"/>
    <col min="14630" max="14630" width="5.140625" style="92" customWidth="1"/>
    <col min="14631" max="14631" width="7.42578125" style="92" customWidth="1"/>
    <col min="14632" max="14632" width="4.5703125" style="92" customWidth="1"/>
    <col min="14633" max="14848" width="11.5703125" style="92"/>
    <col min="14849" max="14849" width="1.85546875" style="92" customWidth="1"/>
    <col min="14850" max="14850" width="8.140625" style="92" customWidth="1"/>
    <col min="14851" max="14852" width="4.5703125" style="92" customWidth="1"/>
    <col min="14853" max="14853" width="7.140625" style="92" customWidth="1"/>
    <col min="14854" max="14854" width="7.85546875" style="92" customWidth="1"/>
    <col min="14855" max="14855" width="4.5703125" style="92" customWidth="1"/>
    <col min="14856" max="14856" width="8.140625" style="92" customWidth="1"/>
    <col min="14857" max="14857" width="9.42578125" style="92" customWidth="1"/>
    <col min="14858" max="14858" width="7.140625" style="92" customWidth="1"/>
    <col min="14859" max="14860" width="8.5703125" style="92" customWidth="1"/>
    <col min="14861" max="14861" width="4.5703125" style="92" customWidth="1"/>
    <col min="14862" max="14862" width="7.42578125" style="92" customWidth="1"/>
    <col min="14863" max="14864" width="4.5703125" style="92" customWidth="1"/>
    <col min="14865" max="14865" width="7" style="92" customWidth="1"/>
    <col min="14866" max="14866" width="8.140625" style="92" customWidth="1"/>
    <col min="14867" max="14867" width="8" style="92" customWidth="1"/>
    <col min="14868" max="14868" width="7.140625" style="92" customWidth="1"/>
    <col min="14869" max="14869" width="6.5703125" style="92" customWidth="1"/>
    <col min="14870" max="14870" width="4.5703125" style="92" customWidth="1"/>
    <col min="14871" max="14871" width="7.85546875" style="92" customWidth="1"/>
    <col min="14872" max="14872" width="8.140625" style="92" customWidth="1"/>
    <col min="14873" max="14876" width="4.5703125" style="92" customWidth="1"/>
    <col min="14877" max="14877" width="11.5703125" style="92"/>
    <col min="14878" max="14878" width="8.42578125" style="92" customWidth="1"/>
    <col min="14879" max="14879" width="5.42578125" style="92" customWidth="1"/>
    <col min="14880" max="14881" width="5.140625" style="92" customWidth="1"/>
    <col min="14882" max="14882" width="6.42578125" style="92" customWidth="1"/>
    <col min="14883" max="14883" width="11.5703125" style="92"/>
    <col min="14884" max="14884" width="8.42578125" style="92" customWidth="1"/>
    <col min="14885" max="14885" width="3.140625" style="92" customWidth="1"/>
    <col min="14886" max="14886" width="5.140625" style="92" customWidth="1"/>
    <col min="14887" max="14887" width="7.42578125" style="92" customWidth="1"/>
    <col min="14888" max="14888" width="4.5703125" style="92" customWidth="1"/>
    <col min="14889" max="15104" width="11.5703125" style="92"/>
    <col min="15105" max="15105" width="1.85546875" style="92" customWidth="1"/>
    <col min="15106" max="15106" width="8.140625" style="92" customWidth="1"/>
    <col min="15107" max="15108" width="4.5703125" style="92" customWidth="1"/>
    <col min="15109" max="15109" width="7.140625" style="92" customWidth="1"/>
    <col min="15110" max="15110" width="7.85546875" style="92" customWidth="1"/>
    <col min="15111" max="15111" width="4.5703125" style="92" customWidth="1"/>
    <col min="15112" max="15112" width="8.140625" style="92" customWidth="1"/>
    <col min="15113" max="15113" width="9.42578125" style="92" customWidth="1"/>
    <col min="15114" max="15114" width="7.140625" style="92" customWidth="1"/>
    <col min="15115" max="15116" width="8.5703125" style="92" customWidth="1"/>
    <col min="15117" max="15117" width="4.5703125" style="92" customWidth="1"/>
    <col min="15118" max="15118" width="7.42578125" style="92" customWidth="1"/>
    <col min="15119" max="15120" width="4.5703125" style="92" customWidth="1"/>
    <col min="15121" max="15121" width="7" style="92" customWidth="1"/>
    <col min="15122" max="15122" width="8.140625" style="92" customWidth="1"/>
    <col min="15123" max="15123" width="8" style="92" customWidth="1"/>
    <col min="15124" max="15124" width="7.140625" style="92" customWidth="1"/>
    <col min="15125" max="15125" width="6.5703125" style="92" customWidth="1"/>
    <col min="15126" max="15126" width="4.5703125" style="92" customWidth="1"/>
    <col min="15127" max="15127" width="7.85546875" style="92" customWidth="1"/>
    <col min="15128" max="15128" width="8.140625" style="92" customWidth="1"/>
    <col min="15129" max="15132" width="4.5703125" style="92" customWidth="1"/>
    <col min="15133" max="15133" width="11.5703125" style="92"/>
    <col min="15134" max="15134" width="8.42578125" style="92" customWidth="1"/>
    <col min="15135" max="15135" width="5.42578125" style="92" customWidth="1"/>
    <col min="15136" max="15137" width="5.140625" style="92" customWidth="1"/>
    <col min="15138" max="15138" width="6.42578125" style="92" customWidth="1"/>
    <col min="15139" max="15139" width="11.5703125" style="92"/>
    <col min="15140" max="15140" width="8.42578125" style="92" customWidth="1"/>
    <col min="15141" max="15141" width="3.140625" style="92" customWidth="1"/>
    <col min="15142" max="15142" width="5.140625" style="92" customWidth="1"/>
    <col min="15143" max="15143" width="7.42578125" style="92" customWidth="1"/>
    <col min="15144" max="15144" width="4.5703125" style="92" customWidth="1"/>
    <col min="15145" max="15360" width="11.5703125" style="92"/>
    <col min="15361" max="15361" width="1.85546875" style="92" customWidth="1"/>
    <col min="15362" max="15362" width="8.140625" style="92" customWidth="1"/>
    <col min="15363" max="15364" width="4.5703125" style="92" customWidth="1"/>
    <col min="15365" max="15365" width="7.140625" style="92" customWidth="1"/>
    <col min="15366" max="15366" width="7.85546875" style="92" customWidth="1"/>
    <col min="15367" max="15367" width="4.5703125" style="92" customWidth="1"/>
    <col min="15368" max="15368" width="8.140625" style="92" customWidth="1"/>
    <col min="15369" max="15369" width="9.42578125" style="92" customWidth="1"/>
    <col min="15370" max="15370" width="7.140625" style="92" customWidth="1"/>
    <col min="15371" max="15372" width="8.5703125" style="92" customWidth="1"/>
    <col min="15373" max="15373" width="4.5703125" style="92" customWidth="1"/>
    <col min="15374" max="15374" width="7.42578125" style="92" customWidth="1"/>
    <col min="15375" max="15376" width="4.5703125" style="92" customWidth="1"/>
    <col min="15377" max="15377" width="7" style="92" customWidth="1"/>
    <col min="15378" max="15378" width="8.140625" style="92" customWidth="1"/>
    <col min="15379" max="15379" width="8" style="92" customWidth="1"/>
    <col min="15380" max="15380" width="7.140625" style="92" customWidth="1"/>
    <col min="15381" max="15381" width="6.5703125" style="92" customWidth="1"/>
    <col min="15382" max="15382" width="4.5703125" style="92" customWidth="1"/>
    <col min="15383" max="15383" width="7.85546875" style="92" customWidth="1"/>
    <col min="15384" max="15384" width="8.140625" style="92" customWidth="1"/>
    <col min="15385" max="15388" width="4.5703125" style="92" customWidth="1"/>
    <col min="15389" max="15389" width="11.5703125" style="92"/>
    <col min="15390" max="15390" width="8.42578125" style="92" customWidth="1"/>
    <col min="15391" max="15391" width="5.42578125" style="92" customWidth="1"/>
    <col min="15392" max="15393" width="5.140625" style="92" customWidth="1"/>
    <col min="15394" max="15394" width="6.42578125" style="92" customWidth="1"/>
    <col min="15395" max="15395" width="11.5703125" style="92"/>
    <col min="15396" max="15396" width="8.42578125" style="92" customWidth="1"/>
    <col min="15397" max="15397" width="3.140625" style="92" customWidth="1"/>
    <col min="15398" max="15398" width="5.140625" style="92" customWidth="1"/>
    <col min="15399" max="15399" width="7.42578125" style="92" customWidth="1"/>
    <col min="15400" max="15400" width="4.5703125" style="92" customWidth="1"/>
    <col min="15401" max="15616" width="11.5703125" style="92"/>
    <col min="15617" max="15617" width="1.85546875" style="92" customWidth="1"/>
    <col min="15618" max="15618" width="8.140625" style="92" customWidth="1"/>
    <col min="15619" max="15620" width="4.5703125" style="92" customWidth="1"/>
    <col min="15621" max="15621" width="7.140625" style="92" customWidth="1"/>
    <col min="15622" max="15622" width="7.85546875" style="92" customWidth="1"/>
    <col min="15623" max="15623" width="4.5703125" style="92" customWidth="1"/>
    <col min="15624" max="15624" width="8.140625" style="92" customWidth="1"/>
    <col min="15625" max="15625" width="9.42578125" style="92" customWidth="1"/>
    <col min="15626" max="15626" width="7.140625" style="92" customWidth="1"/>
    <col min="15627" max="15628" width="8.5703125" style="92" customWidth="1"/>
    <col min="15629" max="15629" width="4.5703125" style="92" customWidth="1"/>
    <col min="15630" max="15630" width="7.42578125" style="92" customWidth="1"/>
    <col min="15631" max="15632" width="4.5703125" style="92" customWidth="1"/>
    <col min="15633" max="15633" width="7" style="92" customWidth="1"/>
    <col min="15634" max="15634" width="8.140625" style="92" customWidth="1"/>
    <col min="15635" max="15635" width="8" style="92" customWidth="1"/>
    <col min="15636" max="15636" width="7.140625" style="92" customWidth="1"/>
    <col min="15637" max="15637" width="6.5703125" style="92" customWidth="1"/>
    <col min="15638" max="15638" width="4.5703125" style="92" customWidth="1"/>
    <col min="15639" max="15639" width="7.85546875" style="92" customWidth="1"/>
    <col min="15640" max="15640" width="8.140625" style="92" customWidth="1"/>
    <col min="15641" max="15644" width="4.5703125" style="92" customWidth="1"/>
    <col min="15645" max="15645" width="11.5703125" style="92"/>
    <col min="15646" max="15646" width="8.42578125" style="92" customWidth="1"/>
    <col min="15647" max="15647" width="5.42578125" style="92" customWidth="1"/>
    <col min="15648" max="15649" width="5.140625" style="92" customWidth="1"/>
    <col min="15650" max="15650" width="6.42578125" style="92" customWidth="1"/>
    <col min="15651" max="15651" width="11.5703125" style="92"/>
    <col min="15652" max="15652" width="8.42578125" style="92" customWidth="1"/>
    <col min="15653" max="15653" width="3.140625" style="92" customWidth="1"/>
    <col min="15654" max="15654" width="5.140625" style="92" customWidth="1"/>
    <col min="15655" max="15655" width="7.42578125" style="92" customWidth="1"/>
    <col min="15656" max="15656" width="4.5703125" style="92" customWidth="1"/>
    <col min="15657" max="15872" width="11.5703125" style="92"/>
    <col min="15873" max="15873" width="1.85546875" style="92" customWidth="1"/>
    <col min="15874" max="15874" width="8.140625" style="92" customWidth="1"/>
    <col min="15875" max="15876" width="4.5703125" style="92" customWidth="1"/>
    <col min="15877" max="15877" width="7.140625" style="92" customWidth="1"/>
    <col min="15878" max="15878" width="7.85546875" style="92" customWidth="1"/>
    <col min="15879" max="15879" width="4.5703125" style="92" customWidth="1"/>
    <col min="15880" max="15880" width="8.140625" style="92" customWidth="1"/>
    <col min="15881" max="15881" width="9.42578125" style="92" customWidth="1"/>
    <col min="15882" max="15882" width="7.140625" style="92" customWidth="1"/>
    <col min="15883" max="15884" width="8.5703125" style="92" customWidth="1"/>
    <col min="15885" max="15885" width="4.5703125" style="92" customWidth="1"/>
    <col min="15886" max="15886" width="7.42578125" style="92" customWidth="1"/>
    <col min="15887" max="15888" width="4.5703125" style="92" customWidth="1"/>
    <col min="15889" max="15889" width="7" style="92" customWidth="1"/>
    <col min="15890" max="15890" width="8.140625" style="92" customWidth="1"/>
    <col min="15891" max="15891" width="8" style="92" customWidth="1"/>
    <col min="15892" max="15892" width="7.140625" style="92" customWidth="1"/>
    <col min="15893" max="15893" width="6.5703125" style="92" customWidth="1"/>
    <col min="15894" max="15894" width="4.5703125" style="92" customWidth="1"/>
    <col min="15895" max="15895" width="7.85546875" style="92" customWidth="1"/>
    <col min="15896" max="15896" width="8.140625" style="92" customWidth="1"/>
    <col min="15897" max="15900" width="4.5703125" style="92" customWidth="1"/>
    <col min="15901" max="15901" width="11.5703125" style="92"/>
    <col min="15902" max="15902" width="8.42578125" style="92" customWidth="1"/>
    <col min="15903" max="15903" width="5.42578125" style="92" customWidth="1"/>
    <col min="15904" max="15905" width="5.140625" style="92" customWidth="1"/>
    <col min="15906" max="15906" width="6.42578125" style="92" customWidth="1"/>
    <col min="15907" max="15907" width="11.5703125" style="92"/>
    <col min="15908" max="15908" width="8.42578125" style="92" customWidth="1"/>
    <col min="15909" max="15909" width="3.140625" style="92" customWidth="1"/>
    <col min="15910" max="15910" width="5.140625" style="92" customWidth="1"/>
    <col min="15911" max="15911" width="7.42578125" style="92" customWidth="1"/>
    <col min="15912" max="15912" width="4.5703125" style="92" customWidth="1"/>
    <col min="15913" max="16128" width="11.5703125" style="92"/>
    <col min="16129" max="16129" width="1.85546875" style="92" customWidth="1"/>
    <col min="16130" max="16130" width="8.140625" style="92" customWidth="1"/>
    <col min="16131" max="16132" width="4.5703125" style="92" customWidth="1"/>
    <col min="16133" max="16133" width="7.140625" style="92" customWidth="1"/>
    <col min="16134" max="16134" width="7.85546875" style="92" customWidth="1"/>
    <col min="16135" max="16135" width="4.5703125" style="92" customWidth="1"/>
    <col min="16136" max="16136" width="8.140625" style="92" customWidth="1"/>
    <col min="16137" max="16137" width="9.42578125" style="92" customWidth="1"/>
    <col min="16138" max="16138" width="7.140625" style="92" customWidth="1"/>
    <col min="16139" max="16140" width="8.5703125" style="92" customWidth="1"/>
    <col min="16141" max="16141" width="4.5703125" style="92" customWidth="1"/>
    <col min="16142" max="16142" width="7.42578125" style="92" customWidth="1"/>
    <col min="16143" max="16144" width="4.5703125" style="92" customWidth="1"/>
    <col min="16145" max="16145" width="7" style="92" customWidth="1"/>
    <col min="16146" max="16146" width="8.140625" style="92" customWidth="1"/>
    <col min="16147" max="16147" width="8" style="92" customWidth="1"/>
    <col min="16148" max="16148" width="7.140625" style="92" customWidth="1"/>
    <col min="16149" max="16149" width="6.5703125" style="92" customWidth="1"/>
    <col min="16150" max="16150" width="4.5703125" style="92" customWidth="1"/>
    <col min="16151" max="16151" width="7.85546875" style="92" customWidth="1"/>
    <col min="16152" max="16152" width="8.140625" style="92" customWidth="1"/>
    <col min="16153" max="16156" width="4.5703125" style="92" customWidth="1"/>
    <col min="16157" max="16157" width="11.5703125" style="92"/>
    <col min="16158" max="16158" width="8.42578125" style="92" customWidth="1"/>
    <col min="16159" max="16159" width="5.42578125" style="92" customWidth="1"/>
    <col min="16160" max="16161" width="5.140625" style="92" customWidth="1"/>
    <col min="16162" max="16162" width="6.42578125" style="92" customWidth="1"/>
    <col min="16163" max="16163" width="11.5703125" style="92"/>
    <col min="16164" max="16164" width="8.42578125" style="92" customWidth="1"/>
    <col min="16165" max="16165" width="3.140625" style="92" customWidth="1"/>
    <col min="16166" max="16166" width="5.140625" style="92" customWidth="1"/>
    <col min="16167" max="16167" width="7.42578125" style="92" customWidth="1"/>
    <col min="16168" max="16168" width="4.5703125" style="92" customWidth="1"/>
    <col min="16169" max="16384" width="11.5703125" style="92"/>
  </cols>
  <sheetData>
    <row r="1" spans="3:21" ht="15.75" thickBot="1"/>
    <row r="2" spans="3:21">
      <c r="C2" s="304" t="s">
        <v>157</v>
      </c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6"/>
    </row>
    <row r="3" spans="3:21" ht="15.75" thickBot="1">
      <c r="C3" s="307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9"/>
    </row>
    <row r="4" spans="3:21" ht="27" customHeight="1">
      <c r="C4" s="323" t="s">
        <v>142</v>
      </c>
      <c r="D4" s="324"/>
      <c r="E4" s="324"/>
      <c r="F4" s="324"/>
      <c r="G4" s="324"/>
      <c r="H4" s="324"/>
      <c r="I4" s="324"/>
      <c r="J4" s="93">
        <v>1698</v>
      </c>
      <c r="K4" s="325">
        <f>+'R14 at2023'!S26</f>
        <v>673115068.1376425</v>
      </c>
      <c r="L4" s="325"/>
      <c r="M4" s="325"/>
      <c r="N4" s="325"/>
      <c r="O4" s="325"/>
      <c r="P4" s="116" t="s">
        <v>119</v>
      </c>
    </row>
    <row r="5" spans="3:21" ht="27" customHeight="1">
      <c r="C5" s="326" t="s">
        <v>158</v>
      </c>
      <c r="D5" s="327"/>
      <c r="E5" s="327"/>
      <c r="F5" s="327"/>
      <c r="G5" s="327"/>
      <c r="H5" s="327"/>
      <c r="I5" s="327"/>
      <c r="J5" s="95">
        <v>1717</v>
      </c>
      <c r="K5" s="320"/>
      <c r="L5" s="320"/>
      <c r="M5" s="320"/>
      <c r="N5" s="320"/>
      <c r="O5" s="320"/>
      <c r="P5" s="117" t="s">
        <v>121</v>
      </c>
    </row>
    <row r="6" spans="3:21" ht="27" customHeight="1">
      <c r="C6" s="302" t="s">
        <v>159</v>
      </c>
      <c r="D6" s="303"/>
      <c r="E6" s="303"/>
      <c r="F6" s="303"/>
      <c r="G6" s="303"/>
      <c r="H6" s="303"/>
      <c r="I6" s="303"/>
      <c r="J6" s="95">
        <v>1692</v>
      </c>
      <c r="K6" s="328"/>
      <c r="L6" s="328"/>
      <c r="M6" s="328"/>
      <c r="N6" s="328"/>
      <c r="O6" s="328"/>
      <c r="P6" s="118" t="s">
        <v>119</v>
      </c>
    </row>
    <row r="7" spans="3:21" ht="27" customHeight="1">
      <c r="C7" s="302" t="s">
        <v>132</v>
      </c>
      <c r="D7" s="303"/>
      <c r="E7" s="303"/>
      <c r="F7" s="303"/>
      <c r="G7" s="303"/>
      <c r="H7" s="303"/>
      <c r="I7" s="303"/>
      <c r="J7" s="95">
        <v>1699</v>
      </c>
      <c r="K7" s="320">
        <f>+'retiros  at2023'!P22</f>
        <v>10000000</v>
      </c>
      <c r="L7" s="320"/>
      <c r="M7" s="320"/>
      <c r="N7" s="320"/>
      <c r="O7" s="320"/>
      <c r="P7" s="118" t="s">
        <v>119</v>
      </c>
    </row>
    <row r="8" spans="3:21" ht="27" customHeight="1">
      <c r="C8" s="321" t="s">
        <v>160</v>
      </c>
      <c r="D8" s="322"/>
      <c r="E8" s="322"/>
      <c r="F8" s="322"/>
      <c r="G8" s="322"/>
      <c r="H8" s="322"/>
      <c r="I8" s="322"/>
      <c r="J8" s="119">
        <v>1718</v>
      </c>
      <c r="K8" s="317">
        <f>+K4-K5+K6+K7</f>
        <v>683115068.1376425</v>
      </c>
      <c r="L8" s="317"/>
      <c r="M8" s="317"/>
      <c r="N8" s="317"/>
      <c r="O8" s="317"/>
      <c r="P8" s="120" t="s">
        <v>143</v>
      </c>
      <c r="R8" s="121"/>
    </row>
    <row r="9" spans="3:21" ht="27" customHeight="1">
      <c r="C9" s="302" t="s">
        <v>161</v>
      </c>
      <c r="D9" s="303"/>
      <c r="E9" s="303"/>
      <c r="F9" s="303"/>
      <c r="G9" s="303"/>
      <c r="H9" s="303"/>
      <c r="I9" s="303"/>
      <c r="J9" s="95">
        <v>1693</v>
      </c>
      <c r="K9" s="317">
        <f>SUM('RREE  at2023'!K58:U58)</f>
        <v>35447032.643321</v>
      </c>
      <c r="L9" s="317"/>
      <c r="M9" s="317"/>
      <c r="N9" s="317"/>
      <c r="O9" s="317"/>
      <c r="P9" s="117" t="s">
        <v>121</v>
      </c>
    </row>
    <row r="10" spans="3:21" ht="27" customHeight="1">
      <c r="C10" s="314" t="s">
        <v>162</v>
      </c>
      <c r="D10" s="315"/>
      <c r="E10" s="315"/>
      <c r="F10" s="315"/>
      <c r="G10" s="315"/>
      <c r="H10" s="315"/>
      <c r="I10" s="316"/>
      <c r="J10" s="95">
        <v>844</v>
      </c>
      <c r="K10" s="317">
        <f>+'R13 at2022'!K10:O10*1.133</f>
        <v>617293547.64048386</v>
      </c>
      <c r="L10" s="317"/>
      <c r="M10" s="317"/>
      <c r="N10" s="317"/>
      <c r="O10" s="317"/>
      <c r="P10" s="117" t="s">
        <v>121</v>
      </c>
    </row>
    <row r="11" spans="3:21" ht="45.6" customHeight="1">
      <c r="C11" s="314" t="s">
        <v>163</v>
      </c>
      <c r="D11" s="315"/>
      <c r="E11" s="315"/>
      <c r="F11" s="315"/>
      <c r="G11" s="315"/>
      <c r="H11" s="315"/>
      <c r="I11" s="316"/>
      <c r="J11" s="95">
        <v>982</v>
      </c>
      <c r="K11" s="317"/>
      <c r="L11" s="317"/>
      <c r="M11" s="317"/>
      <c r="N11" s="317"/>
      <c r="O11" s="317"/>
      <c r="P11" s="117" t="s">
        <v>121</v>
      </c>
    </row>
    <row r="12" spans="3:21" ht="43.7" customHeight="1" thickBot="1">
      <c r="C12" s="318" t="s">
        <v>164</v>
      </c>
      <c r="D12" s="319"/>
      <c r="E12" s="319"/>
      <c r="F12" s="319"/>
      <c r="G12" s="319"/>
      <c r="H12" s="319"/>
      <c r="I12" s="319"/>
      <c r="J12" s="122">
        <v>1198</v>
      </c>
      <c r="K12" s="317"/>
      <c r="L12" s="317"/>
      <c r="M12" s="317"/>
      <c r="N12" s="317"/>
      <c r="O12" s="317"/>
      <c r="P12" s="123" t="s">
        <v>121</v>
      </c>
    </row>
    <row r="13" spans="3:21" ht="27" customHeight="1" thickBot="1">
      <c r="C13" s="297" t="s">
        <v>165</v>
      </c>
      <c r="D13" s="298"/>
      <c r="E13" s="298"/>
      <c r="F13" s="298"/>
      <c r="G13" s="298"/>
      <c r="H13" s="298"/>
      <c r="I13" s="298"/>
      <c r="J13" s="113">
        <v>1199</v>
      </c>
      <c r="K13" s="313">
        <f>+K8-K9-K10-K11-K12</f>
        <v>30374487.853837609</v>
      </c>
      <c r="L13" s="313"/>
      <c r="M13" s="313"/>
      <c r="N13" s="313"/>
      <c r="O13" s="313"/>
      <c r="P13" s="124" t="s">
        <v>143</v>
      </c>
      <c r="R13" s="115" t="s">
        <v>166</v>
      </c>
      <c r="S13" s="125"/>
      <c r="U13" s="205">
        <f>IF(K13&gt;0,K13:K13,0)</f>
        <v>30374487.853837609</v>
      </c>
    </row>
  </sheetData>
  <mergeCells count="21">
    <mergeCell ref="C13:I13"/>
    <mergeCell ref="K13:O13"/>
    <mergeCell ref="C10:I10"/>
    <mergeCell ref="K10:O10"/>
    <mergeCell ref="C11:I11"/>
    <mergeCell ref="K11:O11"/>
    <mergeCell ref="C12:I12"/>
    <mergeCell ref="K12:O12"/>
    <mergeCell ref="C7:I7"/>
    <mergeCell ref="K7:O7"/>
    <mergeCell ref="C8:I8"/>
    <mergeCell ref="K8:O8"/>
    <mergeCell ref="C9:I9"/>
    <mergeCell ref="K9:O9"/>
    <mergeCell ref="C6:I6"/>
    <mergeCell ref="K6:O6"/>
    <mergeCell ref="C2:P3"/>
    <mergeCell ref="C4:I4"/>
    <mergeCell ref="K4:O4"/>
    <mergeCell ref="C5:I5"/>
    <mergeCell ref="K5:O5"/>
  </mergeCells>
  <hyperlinks>
    <hyperlink ref="C2:P3" location="'Indice F22'!A1" display="RECUADRO Nº 13: DETERMINACIÓN DEL RAI RÉGIMEN DEL ARTÍCULO 14 LETRA A) LIR"/>
  </hyperlink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P97"/>
  <sheetViews>
    <sheetView topLeftCell="Q7" zoomScale="80" zoomScaleNormal="80" workbookViewId="0">
      <pane ySplit="8" topLeftCell="A56" activePane="bottomLeft" state="frozen"/>
      <selection activeCell="A7" sqref="A7"/>
      <selection pane="bottomLeft" activeCell="Q58" sqref="Q58:U58"/>
    </sheetView>
  </sheetViews>
  <sheetFormatPr baseColWidth="10" defaultRowHeight="15"/>
  <cols>
    <col min="1" max="1" width="7" customWidth="1"/>
    <col min="2" max="2" width="63.28515625" customWidth="1"/>
    <col min="3" max="3" width="14.28515625" customWidth="1"/>
    <col min="4" max="4" width="13" customWidth="1"/>
    <col min="5" max="5" width="13.5703125" bestFit="1" customWidth="1"/>
    <col min="6" max="7" width="12.140625" customWidth="1"/>
    <col min="8" max="9" width="15.28515625" bestFit="1" customWidth="1"/>
    <col min="10" max="10" width="12.7109375" customWidth="1"/>
    <col min="11" max="11" width="14" customWidth="1"/>
    <col min="12" max="12" width="12.7109375" customWidth="1"/>
    <col min="13" max="14" width="13.42578125" customWidth="1"/>
    <col min="15" max="18" width="12.7109375" customWidth="1"/>
    <col min="19" max="19" width="11.42578125" customWidth="1"/>
    <col min="20" max="20" width="14.140625" bestFit="1" customWidth="1"/>
    <col min="21" max="22" width="12.5703125" customWidth="1"/>
    <col min="23" max="23" width="11.42578125" style="4"/>
    <col min="24" max="24" width="15" style="4" customWidth="1"/>
    <col min="25" max="25" width="11.42578125" style="4"/>
    <col min="26" max="26" width="15.140625" style="4" customWidth="1"/>
    <col min="27" max="27" width="12" bestFit="1" customWidth="1"/>
    <col min="28" max="28" width="16.7109375" bestFit="1" customWidth="1"/>
    <col min="29" max="30" width="12" customWidth="1"/>
    <col min="31" max="31" width="14.5703125" customWidth="1"/>
    <col min="32" max="32" width="11.42578125" customWidth="1"/>
    <col min="33" max="33" width="12" customWidth="1"/>
    <col min="34" max="35" width="11.42578125" customWidth="1"/>
    <col min="36" max="37" width="15.42578125" customWidth="1"/>
    <col min="38" max="38" width="12.7109375" customWidth="1"/>
    <col min="39" max="39" width="17.7109375" style="5" bestFit="1" customWidth="1"/>
    <col min="40" max="40" width="12.7109375" bestFit="1" customWidth="1"/>
    <col min="41" max="41" width="12" bestFit="1" customWidth="1"/>
  </cols>
  <sheetData>
    <row r="2" spans="1:42">
      <c r="B2" s="1" t="s">
        <v>0</v>
      </c>
      <c r="C2" s="1"/>
      <c r="D2" s="1"/>
      <c r="E2" s="1"/>
      <c r="F2" s="1"/>
      <c r="G2" s="1"/>
      <c r="H2" s="1" t="s">
        <v>1</v>
      </c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3"/>
      <c r="X2" s="3"/>
      <c r="Y2" s="3"/>
      <c r="Z2" s="3"/>
      <c r="AA2" s="2"/>
      <c r="AB2" s="2"/>
      <c r="AC2" s="2"/>
      <c r="AD2" s="2"/>
      <c r="AE2" s="2"/>
      <c r="AF2" s="2"/>
      <c r="AG2" s="2"/>
      <c r="AH2" s="2"/>
      <c r="AI2" s="2"/>
      <c r="AL2" s="2"/>
      <c r="AM2" s="2"/>
    </row>
    <row r="6" spans="1:42" ht="15.75" thickBot="1"/>
    <row r="7" spans="1:42" ht="19.5" thickBot="1">
      <c r="V7" s="350" t="s">
        <v>2</v>
      </c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  <c r="AH7" s="351"/>
      <c r="AI7" s="351"/>
      <c r="AJ7" s="352"/>
      <c r="AK7" s="6"/>
    </row>
    <row r="8" spans="1:42" ht="16.5" thickBot="1">
      <c r="A8" s="7"/>
      <c r="B8" s="7"/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7"/>
      <c r="T8" s="7"/>
      <c r="U8" s="7"/>
      <c r="V8" s="9"/>
      <c r="W8" s="353" t="s">
        <v>3</v>
      </c>
      <c r="X8" s="354"/>
      <c r="Y8" s="354"/>
      <c r="Z8" s="354"/>
      <c r="AA8" s="354"/>
      <c r="AB8" s="354"/>
      <c r="AC8" s="354"/>
      <c r="AD8" s="354"/>
      <c r="AE8" s="355"/>
      <c r="AF8" s="353" t="s">
        <v>4</v>
      </c>
      <c r="AG8" s="354"/>
      <c r="AH8" s="354"/>
      <c r="AI8" s="354"/>
      <c r="AJ8" s="355"/>
      <c r="AK8" s="277"/>
      <c r="AL8" s="356" t="s">
        <v>5</v>
      </c>
    </row>
    <row r="9" spans="1:42" ht="45.75" customHeight="1" thickBot="1">
      <c r="A9" s="7"/>
      <c r="B9" s="359" t="s">
        <v>6</v>
      </c>
      <c r="C9" s="10"/>
      <c r="D9" s="11"/>
      <c r="E9" s="362" t="s">
        <v>7</v>
      </c>
      <c r="F9" s="362"/>
      <c r="G9" s="363"/>
      <c r="H9" s="359" t="s">
        <v>8</v>
      </c>
      <c r="I9" s="356" t="s">
        <v>9</v>
      </c>
      <c r="J9" s="356" t="s">
        <v>10</v>
      </c>
      <c r="K9" s="368" t="s">
        <v>11</v>
      </c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12"/>
      <c r="W9" s="339" t="s">
        <v>12</v>
      </c>
      <c r="X9" s="339"/>
      <c r="Y9" s="339"/>
      <c r="Z9" s="339"/>
      <c r="AA9" s="13" t="s">
        <v>13</v>
      </c>
      <c r="AB9" s="274">
        <f>27/73</f>
        <v>0.36986301369863012</v>
      </c>
      <c r="AC9" s="340" t="s">
        <v>14</v>
      </c>
      <c r="AD9" s="341"/>
      <c r="AE9" s="15"/>
      <c r="AF9" s="342" t="s">
        <v>12</v>
      </c>
      <c r="AG9" s="343"/>
      <c r="AH9" s="344" t="s">
        <v>14</v>
      </c>
      <c r="AI9" s="344"/>
      <c r="AJ9" s="15"/>
      <c r="AK9" s="15"/>
      <c r="AL9" s="357"/>
    </row>
    <row r="10" spans="1:42" ht="26.25" customHeight="1" thickBot="1">
      <c r="A10" s="7"/>
      <c r="B10" s="360"/>
      <c r="C10" s="16"/>
      <c r="D10" s="17"/>
      <c r="E10" s="364"/>
      <c r="F10" s="364"/>
      <c r="G10" s="365"/>
      <c r="H10" s="360"/>
      <c r="I10" s="357"/>
      <c r="J10" s="357"/>
      <c r="K10" s="18"/>
      <c r="L10" s="6"/>
      <c r="M10" s="6"/>
      <c r="N10" s="6"/>
      <c r="O10" s="6"/>
      <c r="P10" s="6"/>
      <c r="Q10" s="6"/>
      <c r="R10" s="6"/>
      <c r="S10" s="6"/>
      <c r="T10" s="6"/>
      <c r="U10" s="19"/>
      <c r="V10" s="12"/>
      <c r="W10" s="345" t="s">
        <v>15</v>
      </c>
      <c r="X10" s="345"/>
      <c r="Y10" s="345"/>
      <c r="Z10" s="346"/>
      <c r="AA10" s="347" t="s">
        <v>16</v>
      </c>
      <c r="AB10" s="348"/>
      <c r="AC10" s="347" t="s">
        <v>16</v>
      </c>
      <c r="AD10" s="349"/>
      <c r="AE10" s="12"/>
      <c r="AF10" s="336" t="s">
        <v>17</v>
      </c>
      <c r="AG10" s="337"/>
      <c r="AH10" s="336" t="s">
        <v>17</v>
      </c>
      <c r="AI10" s="337"/>
      <c r="AJ10" s="12">
        <f>0.08</f>
        <v>0.08</v>
      </c>
      <c r="AK10" s="12"/>
      <c r="AL10" s="357"/>
    </row>
    <row r="11" spans="1:42" ht="49.5" customHeight="1" thickBot="1">
      <c r="A11" s="7"/>
      <c r="B11" s="360"/>
      <c r="C11" s="16"/>
      <c r="D11" s="17"/>
      <c r="E11" s="364"/>
      <c r="F11" s="364"/>
      <c r="G11" s="365"/>
      <c r="H11" s="360"/>
      <c r="I11" s="357"/>
      <c r="J11" s="357"/>
      <c r="K11" s="20"/>
      <c r="L11" s="21"/>
      <c r="M11" s="21"/>
      <c r="N11" s="21"/>
      <c r="O11" s="21"/>
      <c r="P11" s="21"/>
      <c r="Q11" s="21"/>
      <c r="R11" s="21"/>
      <c r="S11" s="21"/>
      <c r="T11" s="21"/>
      <c r="U11" s="12"/>
      <c r="V11" s="12"/>
      <c r="W11" s="336" t="s">
        <v>18</v>
      </c>
      <c r="X11" s="337"/>
      <c r="Y11" s="336" t="s">
        <v>19</v>
      </c>
      <c r="Z11" s="337"/>
      <c r="AA11" s="336" t="s">
        <v>20</v>
      </c>
      <c r="AB11" s="337"/>
      <c r="AC11" s="336" t="s">
        <v>20</v>
      </c>
      <c r="AD11" s="338"/>
      <c r="AE11" s="329" t="s">
        <v>21</v>
      </c>
      <c r="AF11" s="22" t="s">
        <v>22</v>
      </c>
      <c r="AG11" s="275">
        <f>(AF64+AG64)/AL64</f>
        <v>0.22246401715231326</v>
      </c>
      <c r="AH11" s="22" t="s">
        <v>23</v>
      </c>
      <c r="AI11" s="14"/>
      <c r="AJ11" s="329" t="s">
        <v>21</v>
      </c>
      <c r="AK11" s="329" t="s">
        <v>24</v>
      </c>
      <c r="AL11" s="357"/>
    </row>
    <row r="12" spans="1:42" ht="15.75" customHeight="1" thickBot="1">
      <c r="A12" s="7"/>
      <c r="B12" s="360"/>
      <c r="C12" s="16"/>
      <c r="D12" s="17"/>
      <c r="E12" s="364"/>
      <c r="F12" s="364"/>
      <c r="G12" s="365"/>
      <c r="H12" s="360"/>
      <c r="I12" s="357"/>
      <c r="J12" s="357"/>
      <c r="K12" s="330" t="s">
        <v>25</v>
      </c>
      <c r="L12" s="331"/>
      <c r="M12" s="331"/>
      <c r="N12" s="331"/>
      <c r="O12" s="331"/>
      <c r="P12" s="331"/>
      <c r="Q12" s="331"/>
      <c r="R12" s="332"/>
      <c r="S12" s="333" t="s">
        <v>26</v>
      </c>
      <c r="T12" s="334"/>
      <c r="U12" s="329" t="s">
        <v>27</v>
      </c>
      <c r="V12" s="278"/>
      <c r="W12" s="23"/>
      <c r="X12" s="23"/>
      <c r="Y12" s="23"/>
      <c r="Z12" s="23"/>
      <c r="AA12" s="23"/>
      <c r="AB12" s="23"/>
      <c r="AC12" s="23"/>
      <c r="AD12" s="23"/>
      <c r="AE12" s="329">
        <v>0.08</v>
      </c>
      <c r="AF12" s="24"/>
      <c r="AG12" s="25"/>
      <c r="AH12" s="25"/>
      <c r="AI12" s="25"/>
      <c r="AJ12" s="329">
        <v>0.08</v>
      </c>
      <c r="AK12" s="329">
        <v>1.08</v>
      </c>
      <c r="AL12" s="357"/>
    </row>
    <row r="13" spans="1:42" ht="75" customHeight="1" thickBot="1">
      <c r="A13" s="7"/>
      <c r="B13" s="360"/>
      <c r="C13" s="16"/>
      <c r="D13" s="17"/>
      <c r="E13" s="364"/>
      <c r="F13" s="364"/>
      <c r="G13" s="365"/>
      <c r="H13" s="360"/>
      <c r="I13" s="357"/>
      <c r="J13" s="357"/>
      <c r="K13" s="26" t="s">
        <v>28</v>
      </c>
      <c r="L13" s="330" t="s">
        <v>29</v>
      </c>
      <c r="M13" s="331"/>
      <c r="N13" s="332"/>
      <c r="O13" s="330" t="s">
        <v>30</v>
      </c>
      <c r="P13" s="331"/>
      <c r="Q13" s="331"/>
      <c r="R13" s="332"/>
      <c r="S13" s="27"/>
      <c r="T13" s="28"/>
      <c r="U13" s="329"/>
      <c r="V13" s="278"/>
      <c r="W13" s="29"/>
      <c r="X13" s="29"/>
      <c r="Y13" s="29"/>
      <c r="Z13" s="29"/>
      <c r="AA13" s="29"/>
      <c r="AB13" s="29"/>
      <c r="AC13" s="29"/>
      <c r="AD13" s="29"/>
      <c r="AE13" s="329"/>
      <c r="AF13" s="30"/>
      <c r="AG13" s="31"/>
      <c r="AH13" s="31"/>
      <c r="AI13" s="31"/>
      <c r="AJ13" s="329"/>
      <c r="AK13" s="329"/>
      <c r="AL13" s="357"/>
    </row>
    <row r="14" spans="1:42" s="38" customFormat="1" ht="258" customHeight="1" thickBot="1">
      <c r="A14" s="32"/>
      <c r="B14" s="361"/>
      <c r="C14" s="33"/>
      <c r="D14" s="34"/>
      <c r="E14" s="366"/>
      <c r="F14" s="366"/>
      <c r="G14" s="367"/>
      <c r="H14" s="361"/>
      <c r="I14" s="358"/>
      <c r="J14" s="358"/>
      <c r="K14" s="35" t="s">
        <v>31</v>
      </c>
      <c r="L14" s="35" t="s">
        <v>32</v>
      </c>
      <c r="M14" s="35" t="s">
        <v>33</v>
      </c>
      <c r="N14" s="35" t="s">
        <v>34</v>
      </c>
      <c r="O14" s="35" t="s">
        <v>35</v>
      </c>
      <c r="P14" s="35" t="s">
        <v>36</v>
      </c>
      <c r="Q14" s="35" t="s">
        <v>37</v>
      </c>
      <c r="R14" s="35" t="s">
        <v>38</v>
      </c>
      <c r="S14" s="36" t="s">
        <v>39</v>
      </c>
      <c r="T14" s="36" t="s">
        <v>40</v>
      </c>
      <c r="U14" s="335"/>
      <c r="V14" s="279" t="s">
        <v>41</v>
      </c>
      <c r="W14" s="37" t="s">
        <v>42</v>
      </c>
      <c r="X14" s="37" t="s">
        <v>43</v>
      </c>
      <c r="Y14" s="37" t="s">
        <v>42</v>
      </c>
      <c r="Z14" s="37" t="s">
        <v>43</v>
      </c>
      <c r="AA14" s="37" t="s">
        <v>42</v>
      </c>
      <c r="AB14" s="37" t="s">
        <v>43</v>
      </c>
      <c r="AC14" s="37" t="s">
        <v>42</v>
      </c>
      <c r="AD14" s="37" t="s">
        <v>43</v>
      </c>
      <c r="AE14" s="37" t="s">
        <v>44</v>
      </c>
      <c r="AF14" s="276" t="s">
        <v>45</v>
      </c>
      <c r="AG14" s="37" t="s">
        <v>43</v>
      </c>
      <c r="AH14" s="37" t="s">
        <v>42</v>
      </c>
      <c r="AI14" s="37" t="s">
        <v>43</v>
      </c>
      <c r="AJ14" s="276" t="s">
        <v>45</v>
      </c>
      <c r="AK14" s="276" t="s">
        <v>45</v>
      </c>
      <c r="AL14" s="358"/>
      <c r="AM14" s="5"/>
    </row>
    <row r="15" spans="1:42" ht="15.75">
      <c r="A15" s="7"/>
      <c r="B15" s="39" t="s">
        <v>46</v>
      </c>
      <c r="C15" s="40"/>
      <c r="D15" s="40"/>
      <c r="E15" s="40"/>
      <c r="F15" s="40"/>
      <c r="G15" s="40"/>
      <c r="H15" s="41">
        <f>SUM(I15:U15)</f>
        <v>81226968.908202142</v>
      </c>
      <c r="I15" s="41">
        <f>+'RREE  at2022 '!I98</f>
        <v>23135365.910274163</v>
      </c>
      <c r="J15" s="41">
        <f>+'RREE  at2022 '!J98</f>
        <v>26805607.7258</v>
      </c>
      <c r="K15" s="41">
        <f>+'RREE  at2022 '!K98</f>
        <v>0</v>
      </c>
      <c r="L15" s="41">
        <f>+'RREE  at2022 '!L98</f>
        <v>0</v>
      </c>
      <c r="M15" s="41">
        <f>+'RREE  at2022 '!M98</f>
        <v>0</v>
      </c>
      <c r="N15" s="41">
        <f>+'RREE  at2022 '!N98</f>
        <v>0</v>
      </c>
      <c r="O15" s="41">
        <f>+'RREE  at2022 '!O98</f>
        <v>0</v>
      </c>
      <c r="P15" s="41">
        <f>+'RREE  at2022 '!P98</f>
        <v>0</v>
      </c>
      <c r="Q15" s="41">
        <f>+'RREE  at2022 '!Q98</f>
        <v>819.70810490196084</v>
      </c>
      <c r="R15" s="41">
        <f>+'RREE  at2022 '!R98</f>
        <v>0</v>
      </c>
      <c r="S15" s="41">
        <f>+'RREE  at2022 '!S98</f>
        <v>0</v>
      </c>
      <c r="T15" s="41">
        <f>+'RREE  at2022 '!T98</f>
        <v>30975290.97903122</v>
      </c>
      <c r="U15" s="41">
        <f>+'RREE  at2022 '!U98</f>
        <v>309884.58499185374</v>
      </c>
      <c r="V15" s="41">
        <f>+'RREE  at2022 '!V98</f>
        <v>0</v>
      </c>
      <c r="W15" s="41">
        <f>+'RREE  at2022 '!W98</f>
        <v>0</v>
      </c>
      <c r="X15" s="41">
        <f>+'RREE  at2022 '!X98</f>
        <v>0</v>
      </c>
      <c r="Y15" s="41">
        <f>+'RREE  at2022 '!Y98</f>
        <v>0</v>
      </c>
      <c r="Z15" s="41">
        <f>+'RREE  at2022 '!Z98</f>
        <v>0</v>
      </c>
      <c r="AA15" s="41">
        <f>+'RREE  at2022 '!AA98</f>
        <v>0</v>
      </c>
      <c r="AB15" s="41">
        <f>+'RREE  at2022 '!AB98</f>
        <v>0</v>
      </c>
      <c r="AC15" s="41">
        <f>+'RREE  at2022 '!AC98</f>
        <v>0</v>
      </c>
      <c r="AD15" s="41">
        <f>+'RREE  at2022 '!AD98</f>
        <v>0</v>
      </c>
      <c r="AE15" s="41">
        <f>+'RREE  at2022 '!AE98</f>
        <v>0</v>
      </c>
      <c r="AF15" s="41">
        <f>+'RREE  at2022 '!AF98</f>
        <v>0</v>
      </c>
      <c r="AG15" s="41">
        <f>+'RREE  at2022 '!AG98</f>
        <v>251626.71290755132</v>
      </c>
      <c r="AH15" s="41">
        <f>+'RREE  at2022 '!AH98</f>
        <v>0</v>
      </c>
      <c r="AI15" s="41">
        <f>+'RREE  at2022 '!AI98</f>
        <v>0</v>
      </c>
      <c r="AJ15" s="41">
        <f>+'RREE  at2022 '!AJ98</f>
        <v>9543.6372757440004</v>
      </c>
      <c r="AK15" s="41">
        <f>+'RREE  at2022 '!AK98</f>
        <v>0</v>
      </c>
      <c r="AL15" s="41">
        <f>+'RREE  at2022 '!AL98</f>
        <v>1131089.4954093695</v>
      </c>
      <c r="AM15" s="42"/>
      <c r="AP15" s="2"/>
    </row>
    <row r="16" spans="1:42" ht="15.75">
      <c r="A16" s="7"/>
      <c r="B16" s="43" t="s">
        <v>47</v>
      </c>
      <c r="C16" s="43"/>
      <c r="D16" s="43"/>
      <c r="E16" s="43"/>
      <c r="F16" s="43"/>
      <c r="G16" s="43"/>
      <c r="H16" s="41">
        <f>SUM(I16:U16)</f>
        <v>0</v>
      </c>
      <c r="I16" s="44"/>
      <c r="J16" s="44"/>
      <c r="K16" s="44"/>
      <c r="L16" s="44"/>
      <c r="M16" s="44"/>
      <c r="N16" s="44"/>
      <c r="O16" s="44"/>
      <c r="P16" s="44"/>
      <c r="Q16" s="44"/>
      <c r="R16" s="45"/>
      <c r="S16" s="44"/>
      <c r="T16" s="45"/>
      <c r="U16" s="45"/>
      <c r="V16" s="45"/>
      <c r="W16" s="46"/>
      <c r="X16" s="46"/>
      <c r="Y16" s="46"/>
      <c r="Z16" s="46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7"/>
      <c r="AM16" s="42"/>
      <c r="AP16" s="2"/>
    </row>
    <row r="17" spans="1:42" ht="15.75">
      <c r="A17" s="7"/>
      <c r="B17" s="43" t="s">
        <v>48</v>
      </c>
      <c r="C17" s="43"/>
      <c r="D17" s="43"/>
      <c r="E17" s="43"/>
      <c r="F17" s="48">
        <v>0.13300000000000001</v>
      </c>
      <c r="G17" s="43"/>
      <c r="H17" s="41">
        <f>SUM(I17:U17)</f>
        <v>10803186.864790885</v>
      </c>
      <c r="I17" s="44">
        <f>(I15+I16)*$F$17</f>
        <v>3077003.666066464</v>
      </c>
      <c r="J17" s="44">
        <f t="shared" ref="J17:AL17" si="0">(J15+J16)*$F$17</f>
        <v>3565145.8275314001</v>
      </c>
      <c r="K17" s="44">
        <f t="shared" si="0"/>
        <v>0</v>
      </c>
      <c r="L17" s="44">
        <f t="shared" si="0"/>
        <v>0</v>
      </c>
      <c r="M17" s="44">
        <f t="shared" si="0"/>
        <v>0</v>
      </c>
      <c r="N17" s="44">
        <f t="shared" si="0"/>
        <v>0</v>
      </c>
      <c r="O17" s="44">
        <f t="shared" si="0"/>
        <v>0</v>
      </c>
      <c r="P17" s="44">
        <f t="shared" si="0"/>
        <v>0</v>
      </c>
      <c r="Q17" s="44">
        <f t="shared" si="0"/>
        <v>109.02117795196079</v>
      </c>
      <c r="R17" s="44">
        <f t="shared" si="0"/>
        <v>0</v>
      </c>
      <c r="S17" s="44">
        <f t="shared" si="0"/>
        <v>0</v>
      </c>
      <c r="T17" s="44">
        <f t="shared" si="0"/>
        <v>4119713.7002111524</v>
      </c>
      <c r="U17" s="44">
        <f t="shared" si="0"/>
        <v>41214.649803916553</v>
      </c>
      <c r="V17" s="44">
        <f t="shared" si="0"/>
        <v>0</v>
      </c>
      <c r="W17" s="44">
        <f t="shared" si="0"/>
        <v>0</v>
      </c>
      <c r="X17" s="44">
        <f t="shared" si="0"/>
        <v>0</v>
      </c>
      <c r="Y17" s="44">
        <f t="shared" si="0"/>
        <v>0</v>
      </c>
      <c r="Z17" s="44">
        <f t="shared" si="0"/>
        <v>0</v>
      </c>
      <c r="AA17" s="44">
        <f t="shared" si="0"/>
        <v>0</v>
      </c>
      <c r="AB17" s="44">
        <f t="shared" si="0"/>
        <v>0</v>
      </c>
      <c r="AC17" s="44">
        <f t="shared" si="0"/>
        <v>0</v>
      </c>
      <c r="AD17" s="44">
        <f t="shared" si="0"/>
        <v>0</v>
      </c>
      <c r="AE17" s="44">
        <f t="shared" si="0"/>
        <v>0</v>
      </c>
      <c r="AF17" s="44">
        <f t="shared" si="0"/>
        <v>0</v>
      </c>
      <c r="AG17" s="44">
        <f t="shared" si="0"/>
        <v>33466.352816704326</v>
      </c>
      <c r="AH17" s="44">
        <f t="shared" si="0"/>
        <v>0</v>
      </c>
      <c r="AI17" s="44">
        <f t="shared" si="0"/>
        <v>0</v>
      </c>
      <c r="AJ17" s="44">
        <f t="shared" si="0"/>
        <v>1269.3037576739521</v>
      </c>
      <c r="AK17" s="44">
        <f t="shared" si="0"/>
        <v>0</v>
      </c>
      <c r="AL17" s="44">
        <f t="shared" si="0"/>
        <v>150434.90288944615</v>
      </c>
      <c r="AM17" s="42"/>
      <c r="AP17" s="2"/>
    </row>
    <row r="18" spans="1:42" ht="15.75">
      <c r="A18" s="7"/>
      <c r="B18" s="43" t="s">
        <v>49</v>
      </c>
      <c r="C18" s="43"/>
      <c r="D18" s="43"/>
      <c r="E18" s="43"/>
      <c r="F18" s="43"/>
      <c r="G18" s="43"/>
      <c r="H18" s="41">
        <f>SUM(I18:U18)</f>
        <v>0</v>
      </c>
      <c r="I18" s="44"/>
      <c r="J18" s="44"/>
      <c r="K18" s="44"/>
      <c r="L18" s="44"/>
      <c r="M18" s="44"/>
      <c r="N18" s="44"/>
      <c r="O18" s="44"/>
      <c r="P18" s="44"/>
      <c r="Q18" s="44"/>
      <c r="R18" s="45"/>
      <c r="S18" s="44"/>
      <c r="T18" s="45"/>
      <c r="U18" s="45"/>
      <c r="V18" s="45"/>
      <c r="W18" s="46"/>
      <c r="X18" s="46"/>
      <c r="Y18" s="46"/>
      <c r="Z18" s="46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7"/>
      <c r="AM18" s="42"/>
      <c r="AP18" s="2"/>
    </row>
    <row r="19" spans="1:42" ht="16.5" thickBot="1">
      <c r="A19" s="7"/>
      <c r="B19" s="49" t="s">
        <v>48</v>
      </c>
      <c r="C19" s="49"/>
      <c r="D19" s="49"/>
      <c r="E19" s="49"/>
      <c r="F19" s="50">
        <v>0</v>
      </c>
      <c r="G19" s="49"/>
      <c r="H19" s="41">
        <f>SUM(I19:U19)</f>
        <v>0</v>
      </c>
      <c r="I19" s="51">
        <f>+I18*$F$19</f>
        <v>0</v>
      </c>
      <c r="J19" s="51">
        <f t="shared" ref="J19:AL19" si="1">+J18*$F$19</f>
        <v>0</v>
      </c>
      <c r="K19" s="51">
        <f t="shared" si="1"/>
        <v>0</v>
      </c>
      <c r="L19" s="51">
        <f t="shared" si="1"/>
        <v>0</v>
      </c>
      <c r="M19" s="51">
        <f t="shared" si="1"/>
        <v>0</v>
      </c>
      <c r="N19" s="51">
        <f t="shared" si="1"/>
        <v>0</v>
      </c>
      <c r="O19" s="51">
        <f t="shared" si="1"/>
        <v>0</v>
      </c>
      <c r="P19" s="51">
        <f t="shared" si="1"/>
        <v>0</v>
      </c>
      <c r="Q19" s="51">
        <f t="shared" si="1"/>
        <v>0</v>
      </c>
      <c r="R19" s="51">
        <f t="shared" si="1"/>
        <v>0</v>
      </c>
      <c r="S19" s="51">
        <f t="shared" si="1"/>
        <v>0</v>
      </c>
      <c r="T19" s="51">
        <f t="shared" si="1"/>
        <v>0</v>
      </c>
      <c r="U19" s="51">
        <f t="shared" si="1"/>
        <v>0</v>
      </c>
      <c r="V19" s="51">
        <f t="shared" si="1"/>
        <v>0</v>
      </c>
      <c r="W19" s="51">
        <f t="shared" si="1"/>
        <v>0</v>
      </c>
      <c r="X19" s="51">
        <f t="shared" si="1"/>
        <v>0</v>
      </c>
      <c r="Y19" s="51">
        <f t="shared" si="1"/>
        <v>0</v>
      </c>
      <c r="Z19" s="51">
        <f t="shared" si="1"/>
        <v>0</v>
      </c>
      <c r="AA19" s="51">
        <f t="shared" si="1"/>
        <v>0</v>
      </c>
      <c r="AB19" s="51">
        <f t="shared" si="1"/>
        <v>0</v>
      </c>
      <c r="AC19" s="51">
        <f t="shared" si="1"/>
        <v>0</v>
      </c>
      <c r="AD19" s="51">
        <f t="shared" si="1"/>
        <v>0</v>
      </c>
      <c r="AE19" s="51">
        <f t="shared" si="1"/>
        <v>0</v>
      </c>
      <c r="AF19" s="51">
        <f t="shared" si="1"/>
        <v>0</v>
      </c>
      <c r="AG19" s="51">
        <f t="shared" si="1"/>
        <v>0</v>
      </c>
      <c r="AH19" s="51">
        <f t="shared" si="1"/>
        <v>0</v>
      </c>
      <c r="AI19" s="51">
        <f t="shared" si="1"/>
        <v>0</v>
      </c>
      <c r="AJ19" s="51">
        <f t="shared" si="1"/>
        <v>0</v>
      </c>
      <c r="AK19" s="51">
        <f t="shared" si="1"/>
        <v>0</v>
      </c>
      <c r="AL19" s="51">
        <f t="shared" si="1"/>
        <v>0</v>
      </c>
      <c r="AM19" s="42"/>
      <c r="AP19" s="2"/>
    </row>
    <row r="20" spans="1:42" s="38" customFormat="1" ht="16.5" thickBot="1">
      <c r="A20" s="32"/>
      <c r="B20" s="52" t="s">
        <v>50</v>
      </c>
      <c r="C20" s="53"/>
      <c r="D20" s="53"/>
      <c r="E20" s="54"/>
      <c r="F20" s="54"/>
      <c r="G20" s="54"/>
      <c r="H20" s="55">
        <f>SUM(H15:H19)</f>
        <v>92030155.772993028</v>
      </c>
      <c r="I20" s="55">
        <f>SUM(I15:I19)</f>
        <v>26212369.576340627</v>
      </c>
      <c r="J20" s="55">
        <f t="shared" ref="J20:AK20" si="2">SUM(J15:J19)</f>
        <v>30370753.553331401</v>
      </c>
      <c r="K20" s="55">
        <f t="shared" si="2"/>
        <v>0</v>
      </c>
      <c r="L20" s="55">
        <f t="shared" si="2"/>
        <v>0</v>
      </c>
      <c r="M20" s="55">
        <f t="shared" si="2"/>
        <v>0</v>
      </c>
      <c r="N20" s="55">
        <f t="shared" si="2"/>
        <v>0</v>
      </c>
      <c r="O20" s="55">
        <f t="shared" si="2"/>
        <v>0</v>
      </c>
      <c r="P20" s="55">
        <f t="shared" si="2"/>
        <v>0</v>
      </c>
      <c r="Q20" s="55">
        <f t="shared" si="2"/>
        <v>928.72928285392163</v>
      </c>
      <c r="R20" s="55">
        <f t="shared" si="2"/>
        <v>0</v>
      </c>
      <c r="S20" s="55">
        <f t="shared" si="2"/>
        <v>0</v>
      </c>
      <c r="T20" s="55">
        <f t="shared" si="2"/>
        <v>35095004.679242373</v>
      </c>
      <c r="U20" s="55">
        <f t="shared" si="2"/>
        <v>351099.23479577032</v>
      </c>
      <c r="V20" s="55">
        <f t="shared" si="2"/>
        <v>0</v>
      </c>
      <c r="W20" s="55">
        <f t="shared" si="2"/>
        <v>0</v>
      </c>
      <c r="X20" s="55">
        <f t="shared" si="2"/>
        <v>0</v>
      </c>
      <c r="Y20" s="55">
        <f t="shared" si="2"/>
        <v>0</v>
      </c>
      <c r="Z20" s="55">
        <f t="shared" si="2"/>
        <v>0</v>
      </c>
      <c r="AA20" s="55">
        <f t="shared" si="2"/>
        <v>0</v>
      </c>
      <c r="AB20" s="55">
        <f t="shared" si="2"/>
        <v>0</v>
      </c>
      <c r="AC20" s="55">
        <f t="shared" si="2"/>
        <v>0</v>
      </c>
      <c r="AD20" s="55">
        <f t="shared" si="2"/>
        <v>0</v>
      </c>
      <c r="AE20" s="55">
        <f t="shared" si="2"/>
        <v>0</v>
      </c>
      <c r="AF20" s="55">
        <f t="shared" si="2"/>
        <v>0</v>
      </c>
      <c r="AG20" s="55">
        <f t="shared" si="2"/>
        <v>285093.06572425563</v>
      </c>
      <c r="AH20" s="55">
        <f t="shared" si="2"/>
        <v>0</v>
      </c>
      <c r="AI20" s="55">
        <f t="shared" si="2"/>
        <v>0</v>
      </c>
      <c r="AJ20" s="55">
        <f t="shared" si="2"/>
        <v>10812.941033417952</v>
      </c>
      <c r="AK20" s="55">
        <f t="shared" si="2"/>
        <v>0</v>
      </c>
      <c r="AL20" s="55">
        <f>SUM(AL15:AL19)</f>
        <v>1281524.3982988156</v>
      </c>
      <c r="AM20" s="56"/>
      <c r="AN20" s="57"/>
      <c r="AO20" s="57"/>
    </row>
    <row r="21" spans="1:42" ht="15.75">
      <c r="A21" s="7"/>
      <c r="B21" s="43" t="s">
        <v>51</v>
      </c>
      <c r="C21" s="43"/>
      <c r="D21" s="43"/>
      <c r="E21" s="43"/>
      <c r="F21" s="43"/>
      <c r="G21" s="43"/>
      <c r="H21" s="41">
        <f>SUM(I21:U21)</f>
        <v>0</v>
      </c>
      <c r="I21" s="44"/>
      <c r="J21" s="44"/>
      <c r="K21" s="44"/>
      <c r="L21" s="44"/>
      <c r="M21" s="44"/>
      <c r="N21" s="44"/>
      <c r="O21" s="44"/>
      <c r="P21" s="44"/>
      <c r="Q21" s="44"/>
      <c r="R21" s="45"/>
      <c r="S21" s="44"/>
      <c r="T21" s="45"/>
      <c r="U21" s="45"/>
      <c r="V21" s="45"/>
      <c r="W21" s="46"/>
      <c r="X21" s="46"/>
      <c r="Y21" s="46"/>
      <c r="Z21" s="46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7"/>
      <c r="AM21" s="42"/>
      <c r="AP21" s="2"/>
    </row>
    <row r="22" spans="1:42" ht="15.75">
      <c r="A22" s="7"/>
      <c r="B22" s="43" t="s">
        <v>52</v>
      </c>
      <c r="C22" s="43"/>
      <c r="D22" s="43"/>
      <c r="E22" s="43"/>
      <c r="F22" s="43"/>
      <c r="G22" s="43"/>
      <c r="H22" s="41">
        <f>SUM(I22:U22)</f>
        <v>0</v>
      </c>
      <c r="I22" s="44"/>
      <c r="J22" s="44"/>
      <c r="K22" s="44"/>
      <c r="L22" s="44"/>
      <c r="M22" s="44"/>
      <c r="N22" s="44"/>
      <c r="O22" s="44"/>
      <c r="P22" s="44"/>
      <c r="Q22" s="44"/>
      <c r="R22" s="45"/>
      <c r="S22" s="44"/>
      <c r="T22" s="45"/>
      <c r="U22" s="45"/>
      <c r="V22" s="45"/>
      <c r="W22" s="46"/>
      <c r="X22" s="46"/>
      <c r="Y22" s="46"/>
      <c r="Z22" s="46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7"/>
      <c r="AM22" s="42"/>
      <c r="AP22" s="2"/>
    </row>
    <row r="23" spans="1:42" ht="16.5" thickBot="1">
      <c r="A23" s="7"/>
      <c r="B23" s="43" t="s">
        <v>53</v>
      </c>
      <c r="C23" s="43"/>
      <c r="D23" s="43"/>
      <c r="E23" s="43"/>
      <c r="F23" s="43"/>
      <c r="G23" s="43"/>
      <c r="H23" s="41">
        <f>SUM(I23:U23)</f>
        <v>0</v>
      </c>
      <c r="I23" s="44"/>
      <c r="J23" s="44"/>
      <c r="K23" s="44"/>
      <c r="L23" s="44"/>
      <c r="M23" s="44"/>
      <c r="N23" s="44"/>
      <c r="O23" s="44"/>
      <c r="P23" s="44"/>
      <c r="Q23" s="44"/>
      <c r="R23" s="45"/>
      <c r="S23" s="44"/>
      <c r="T23" s="45"/>
      <c r="U23" s="45"/>
      <c r="V23" s="45"/>
      <c r="W23" s="46"/>
      <c r="X23" s="46"/>
      <c r="Y23" s="46"/>
      <c r="Z23" s="46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7"/>
      <c r="AM23" s="42"/>
      <c r="AP23" s="2"/>
    </row>
    <row r="24" spans="1:42" s="38" customFormat="1" ht="16.5" thickBot="1">
      <c r="A24" s="32"/>
      <c r="B24" s="52" t="s">
        <v>54</v>
      </c>
      <c r="C24" s="53"/>
      <c r="D24" s="53"/>
      <c r="E24" s="54"/>
      <c r="F24" s="54"/>
      <c r="G24" s="54"/>
      <c r="H24" s="55">
        <f>SUM(H20:H23)</f>
        <v>92030155.772993028</v>
      </c>
      <c r="I24" s="55">
        <f t="shared" ref="I24:AK24" si="3">SUM(I20:I23)</f>
        <v>26212369.576340627</v>
      </c>
      <c r="J24" s="55">
        <f t="shared" si="3"/>
        <v>30370753.553331401</v>
      </c>
      <c r="K24" s="55">
        <f t="shared" si="3"/>
        <v>0</v>
      </c>
      <c r="L24" s="55">
        <f t="shared" si="3"/>
        <v>0</v>
      </c>
      <c r="M24" s="55">
        <f t="shared" si="3"/>
        <v>0</v>
      </c>
      <c r="N24" s="55">
        <f t="shared" si="3"/>
        <v>0</v>
      </c>
      <c r="O24" s="55">
        <f t="shared" si="3"/>
        <v>0</v>
      </c>
      <c r="P24" s="55">
        <f t="shared" si="3"/>
        <v>0</v>
      </c>
      <c r="Q24" s="55">
        <f t="shared" si="3"/>
        <v>928.72928285392163</v>
      </c>
      <c r="R24" s="55">
        <f t="shared" si="3"/>
        <v>0</v>
      </c>
      <c r="S24" s="55">
        <f t="shared" si="3"/>
        <v>0</v>
      </c>
      <c r="T24" s="55">
        <f t="shared" si="3"/>
        <v>35095004.679242373</v>
      </c>
      <c r="U24" s="55">
        <f t="shared" si="3"/>
        <v>351099.23479577032</v>
      </c>
      <c r="V24" s="55">
        <f t="shared" si="3"/>
        <v>0</v>
      </c>
      <c r="W24" s="55">
        <f t="shared" si="3"/>
        <v>0</v>
      </c>
      <c r="X24" s="55">
        <f t="shared" si="3"/>
        <v>0</v>
      </c>
      <c r="Y24" s="55">
        <f t="shared" si="3"/>
        <v>0</v>
      </c>
      <c r="Z24" s="55">
        <f t="shared" si="3"/>
        <v>0</v>
      </c>
      <c r="AA24" s="55">
        <f t="shared" si="3"/>
        <v>0</v>
      </c>
      <c r="AB24" s="55">
        <f t="shared" si="3"/>
        <v>0</v>
      </c>
      <c r="AC24" s="55">
        <f t="shared" si="3"/>
        <v>0</v>
      </c>
      <c r="AD24" s="55">
        <f t="shared" si="3"/>
        <v>0</v>
      </c>
      <c r="AE24" s="55">
        <f t="shared" si="3"/>
        <v>0</v>
      </c>
      <c r="AF24" s="55">
        <f t="shared" si="3"/>
        <v>0</v>
      </c>
      <c r="AG24" s="55">
        <f t="shared" si="3"/>
        <v>285093.06572425563</v>
      </c>
      <c r="AH24" s="55">
        <f t="shared" si="3"/>
        <v>0</v>
      </c>
      <c r="AI24" s="55">
        <f t="shared" si="3"/>
        <v>0</v>
      </c>
      <c r="AJ24" s="55">
        <f t="shared" si="3"/>
        <v>10812.941033417952</v>
      </c>
      <c r="AK24" s="55">
        <f t="shared" si="3"/>
        <v>0</v>
      </c>
      <c r="AL24" s="55">
        <f>SUM(AL20:AL23)</f>
        <v>1281524.3982988156</v>
      </c>
      <c r="AM24" s="56"/>
      <c r="AN24" s="57"/>
      <c r="AO24" s="57"/>
    </row>
    <row r="25" spans="1:42" ht="15.75">
      <c r="A25" s="7"/>
      <c r="B25" s="43" t="s">
        <v>55</v>
      </c>
      <c r="C25" s="43"/>
      <c r="D25" s="43"/>
      <c r="E25" s="43"/>
      <c r="F25" s="43"/>
      <c r="G25" s="43"/>
      <c r="H25" s="41">
        <f>SUM(I25:U25)</f>
        <v>0</v>
      </c>
      <c r="I25" s="44"/>
      <c r="J25" s="44"/>
      <c r="K25" s="44"/>
      <c r="L25" s="44"/>
      <c r="M25" s="44"/>
      <c r="N25" s="44"/>
      <c r="O25" s="44"/>
      <c r="P25" s="44"/>
      <c r="Q25" s="44"/>
      <c r="R25" s="45"/>
      <c r="S25" s="44"/>
      <c r="T25" s="45"/>
      <c r="U25" s="45"/>
      <c r="V25" s="45"/>
      <c r="W25" s="46"/>
      <c r="X25" s="46"/>
      <c r="Y25" s="46"/>
      <c r="Z25" s="46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7"/>
      <c r="AM25" s="42"/>
      <c r="AP25" s="2"/>
    </row>
    <row r="26" spans="1:42" ht="15.75">
      <c r="A26" s="7"/>
      <c r="B26" s="43" t="s">
        <v>56</v>
      </c>
      <c r="C26" s="43"/>
      <c r="D26" s="43"/>
      <c r="E26" s="43"/>
      <c r="F26" s="43"/>
      <c r="G26" s="43"/>
      <c r="H26" s="41">
        <f>SUM(I26:U26)</f>
        <v>0</v>
      </c>
      <c r="I26" s="44"/>
      <c r="J26" s="44"/>
      <c r="K26" s="44"/>
      <c r="L26" s="44"/>
      <c r="M26" s="44"/>
      <c r="N26" s="44"/>
      <c r="O26" s="44"/>
      <c r="P26" s="44"/>
      <c r="Q26" s="44"/>
      <c r="R26" s="45"/>
      <c r="S26" s="44"/>
      <c r="T26" s="45"/>
      <c r="U26" s="45"/>
      <c r="V26" s="45"/>
      <c r="W26" s="46"/>
      <c r="X26" s="46"/>
      <c r="Y26" s="46"/>
      <c r="Z26" s="46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7"/>
      <c r="AM26" s="42"/>
      <c r="AP26" s="2"/>
    </row>
    <row r="27" spans="1:42" ht="16.5" thickBot="1">
      <c r="A27" s="7"/>
      <c r="B27" s="49" t="s">
        <v>57</v>
      </c>
      <c r="C27" s="49"/>
      <c r="D27" s="49"/>
      <c r="E27" s="49"/>
      <c r="F27" s="50">
        <v>0</v>
      </c>
      <c r="G27" s="50"/>
      <c r="H27" s="58">
        <f>SUM(I27:U27)</f>
        <v>0</v>
      </c>
      <c r="I27" s="51">
        <f>(I25+I26)*$F$27</f>
        <v>0</v>
      </c>
      <c r="J27" s="51">
        <f t="shared" ref="J27:AL27" si="4">(J25+J26)*$F$27</f>
        <v>0</v>
      </c>
      <c r="K27" s="51">
        <f t="shared" si="4"/>
        <v>0</v>
      </c>
      <c r="L27" s="51">
        <f t="shared" si="4"/>
        <v>0</v>
      </c>
      <c r="M27" s="51">
        <f t="shared" si="4"/>
        <v>0</v>
      </c>
      <c r="N27" s="51">
        <f t="shared" si="4"/>
        <v>0</v>
      </c>
      <c r="O27" s="51">
        <f t="shared" si="4"/>
        <v>0</v>
      </c>
      <c r="P27" s="51">
        <f t="shared" si="4"/>
        <v>0</v>
      </c>
      <c r="Q27" s="51">
        <f t="shared" si="4"/>
        <v>0</v>
      </c>
      <c r="R27" s="51">
        <f t="shared" si="4"/>
        <v>0</v>
      </c>
      <c r="S27" s="51">
        <f t="shared" si="4"/>
        <v>0</v>
      </c>
      <c r="T27" s="51">
        <f t="shared" si="4"/>
        <v>0</v>
      </c>
      <c r="U27" s="51">
        <f t="shared" si="4"/>
        <v>0</v>
      </c>
      <c r="V27" s="51">
        <f t="shared" si="4"/>
        <v>0</v>
      </c>
      <c r="W27" s="51">
        <f t="shared" si="4"/>
        <v>0</v>
      </c>
      <c r="X27" s="51">
        <f t="shared" si="4"/>
        <v>0</v>
      </c>
      <c r="Y27" s="51">
        <f t="shared" si="4"/>
        <v>0</v>
      </c>
      <c r="Z27" s="51">
        <f t="shared" si="4"/>
        <v>0</v>
      </c>
      <c r="AA27" s="51">
        <f t="shared" si="4"/>
        <v>0</v>
      </c>
      <c r="AB27" s="51">
        <f t="shared" si="4"/>
        <v>0</v>
      </c>
      <c r="AC27" s="51">
        <f t="shared" si="4"/>
        <v>0</v>
      </c>
      <c r="AD27" s="51">
        <f t="shared" si="4"/>
        <v>0</v>
      </c>
      <c r="AE27" s="51">
        <f t="shared" si="4"/>
        <v>0</v>
      </c>
      <c r="AF27" s="51">
        <f t="shared" si="4"/>
        <v>0</v>
      </c>
      <c r="AG27" s="51">
        <f t="shared" si="4"/>
        <v>0</v>
      </c>
      <c r="AH27" s="51">
        <f t="shared" si="4"/>
        <v>0</v>
      </c>
      <c r="AI27" s="51">
        <f t="shared" si="4"/>
        <v>0</v>
      </c>
      <c r="AJ27" s="51">
        <f t="shared" si="4"/>
        <v>0</v>
      </c>
      <c r="AK27" s="51">
        <f t="shared" si="4"/>
        <v>0</v>
      </c>
      <c r="AL27" s="51">
        <f t="shared" si="4"/>
        <v>0</v>
      </c>
      <c r="AN27" s="2"/>
      <c r="AO27" s="2"/>
    </row>
    <row r="28" spans="1:42" s="38" customFormat="1" ht="16.5" thickBot="1">
      <c r="A28" s="32"/>
      <c r="B28" s="52" t="s">
        <v>58</v>
      </c>
      <c r="C28" s="53"/>
      <c r="D28" s="53"/>
      <c r="E28" s="54"/>
      <c r="F28" s="54"/>
      <c r="G28" s="54"/>
      <c r="H28" s="55">
        <f>SUM(H24:H27)</f>
        <v>92030155.772993028</v>
      </c>
      <c r="I28" s="55">
        <f t="shared" ref="I28:AK28" si="5">SUM(I24:I27)</f>
        <v>26212369.576340627</v>
      </c>
      <c r="J28" s="55">
        <f t="shared" si="5"/>
        <v>30370753.553331401</v>
      </c>
      <c r="K28" s="55">
        <f t="shared" si="5"/>
        <v>0</v>
      </c>
      <c r="L28" s="55">
        <f t="shared" si="5"/>
        <v>0</v>
      </c>
      <c r="M28" s="55">
        <f t="shared" si="5"/>
        <v>0</v>
      </c>
      <c r="N28" s="55">
        <f t="shared" si="5"/>
        <v>0</v>
      </c>
      <c r="O28" s="55">
        <f t="shared" si="5"/>
        <v>0</v>
      </c>
      <c r="P28" s="55">
        <f t="shared" si="5"/>
        <v>0</v>
      </c>
      <c r="Q28" s="55">
        <f t="shared" si="5"/>
        <v>928.72928285392163</v>
      </c>
      <c r="R28" s="55">
        <f t="shared" si="5"/>
        <v>0</v>
      </c>
      <c r="S28" s="55">
        <f t="shared" si="5"/>
        <v>0</v>
      </c>
      <c r="T28" s="55">
        <f t="shared" si="5"/>
        <v>35095004.679242373</v>
      </c>
      <c r="U28" s="55">
        <f t="shared" si="5"/>
        <v>351099.23479577032</v>
      </c>
      <c r="V28" s="55">
        <f t="shared" si="5"/>
        <v>0</v>
      </c>
      <c r="W28" s="55">
        <f t="shared" si="5"/>
        <v>0</v>
      </c>
      <c r="X28" s="55">
        <f t="shared" si="5"/>
        <v>0</v>
      </c>
      <c r="Y28" s="55">
        <f t="shared" si="5"/>
        <v>0</v>
      </c>
      <c r="Z28" s="55">
        <f t="shared" si="5"/>
        <v>0</v>
      </c>
      <c r="AA28" s="55">
        <f t="shared" si="5"/>
        <v>0</v>
      </c>
      <c r="AB28" s="55">
        <f t="shared" si="5"/>
        <v>0</v>
      </c>
      <c r="AC28" s="55">
        <f t="shared" si="5"/>
        <v>0</v>
      </c>
      <c r="AD28" s="55">
        <f t="shared" si="5"/>
        <v>0</v>
      </c>
      <c r="AE28" s="55">
        <f t="shared" si="5"/>
        <v>0</v>
      </c>
      <c r="AF28" s="55">
        <f t="shared" si="5"/>
        <v>0</v>
      </c>
      <c r="AG28" s="55">
        <f t="shared" si="5"/>
        <v>285093.06572425563</v>
      </c>
      <c r="AH28" s="55">
        <f t="shared" si="5"/>
        <v>0</v>
      </c>
      <c r="AI28" s="55">
        <f t="shared" si="5"/>
        <v>0</v>
      </c>
      <c r="AJ28" s="55">
        <f t="shared" si="5"/>
        <v>10812.941033417952</v>
      </c>
      <c r="AK28" s="55">
        <f t="shared" si="5"/>
        <v>0</v>
      </c>
      <c r="AL28" s="55">
        <f>SUM(AL24:AL27)</f>
        <v>1281524.3982988156</v>
      </c>
      <c r="AM28" s="56"/>
      <c r="AN28" s="57"/>
      <c r="AO28" s="57"/>
    </row>
    <row r="29" spans="1:42" s="38" customFormat="1" ht="15.75">
      <c r="A29" s="32"/>
      <c r="B29" s="40" t="s">
        <v>59</v>
      </c>
      <c r="C29" s="40"/>
      <c r="D29" s="40"/>
      <c r="E29" s="41"/>
      <c r="F29" s="39"/>
      <c r="G29" s="39"/>
      <c r="H29" s="41">
        <f>SUM(I29:U29)</f>
        <v>-26212369.576340627</v>
      </c>
      <c r="I29" s="41">
        <f>-I28</f>
        <v>-26212369.576340627</v>
      </c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59"/>
      <c r="AM29" s="56"/>
      <c r="AN29" s="57"/>
      <c r="AO29" s="57"/>
    </row>
    <row r="30" spans="1:42" s="38" customFormat="1" ht="15.75">
      <c r="A30" s="32"/>
      <c r="B30" s="60" t="s">
        <v>60</v>
      </c>
      <c r="C30" s="43"/>
      <c r="D30" s="43"/>
      <c r="E30" s="41">
        <f>+'R13 at2023'!U13</f>
        <v>30374487.853837609</v>
      </c>
      <c r="F30" s="43"/>
      <c r="G30" s="60"/>
      <c r="H30" s="41">
        <f>SUM(I30:U30)</f>
        <v>30374487.853837609</v>
      </c>
      <c r="I30" s="44">
        <f>+E30</f>
        <v>30374487.853837609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61"/>
      <c r="AM30" s="56"/>
      <c r="AN30" s="57"/>
      <c r="AO30" s="57"/>
    </row>
    <row r="31" spans="1:42" s="38" customFormat="1" ht="15.75">
      <c r="A31" s="32"/>
      <c r="B31" s="60" t="s">
        <v>61</v>
      </c>
      <c r="C31" s="43"/>
      <c r="D31" s="43"/>
      <c r="E31" s="41"/>
      <c r="F31" s="43"/>
      <c r="G31" s="60"/>
      <c r="H31" s="41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61"/>
      <c r="AM31" s="56"/>
      <c r="AN31" s="57"/>
      <c r="AO31" s="57"/>
    </row>
    <row r="32" spans="1:42" s="38" customFormat="1" ht="15.75">
      <c r="A32" s="32"/>
      <c r="B32" s="62" t="s">
        <v>62</v>
      </c>
      <c r="C32" s="43"/>
      <c r="D32" s="43"/>
      <c r="E32" s="41"/>
      <c r="F32" s="43"/>
      <c r="G32" s="60"/>
      <c r="H32" s="41">
        <f>SUM(I32:U32)</f>
        <v>0</v>
      </c>
      <c r="I32" s="44"/>
      <c r="J32" s="44">
        <f>+E32</f>
        <v>0</v>
      </c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61"/>
      <c r="AM32" s="56"/>
      <c r="AN32" s="57"/>
      <c r="AO32" s="57"/>
    </row>
    <row r="33" spans="1:41" s="38" customFormat="1" ht="15.75">
      <c r="A33" s="32"/>
      <c r="B33" s="62" t="s">
        <v>63</v>
      </c>
      <c r="C33" s="43"/>
      <c r="D33" s="43"/>
      <c r="E33" s="41">
        <f>+'R10 at2023'!V12</f>
        <v>-5890000</v>
      </c>
      <c r="F33" s="43"/>
      <c r="G33" s="60"/>
      <c r="H33" s="41">
        <f>SUM(I33:U33)</f>
        <v>-5890000</v>
      </c>
      <c r="I33" s="44"/>
      <c r="J33" s="44">
        <f>+E33</f>
        <v>-5890000</v>
      </c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61"/>
      <c r="AM33" s="56"/>
      <c r="AN33" s="57"/>
      <c r="AO33" s="57"/>
    </row>
    <row r="34" spans="1:41" s="38" customFormat="1" ht="15.75">
      <c r="A34" s="32"/>
      <c r="B34" s="60" t="s">
        <v>64</v>
      </c>
      <c r="C34" s="43"/>
      <c r="D34" s="43"/>
      <c r="E34" s="43"/>
      <c r="F34" s="43"/>
      <c r="G34" s="60"/>
      <c r="H34" s="41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61"/>
      <c r="AM34" s="56"/>
      <c r="AN34" s="57"/>
      <c r="AO34" s="57"/>
    </row>
    <row r="35" spans="1:41" s="38" customFormat="1" ht="15.75">
      <c r="A35" s="32"/>
      <c r="B35" s="62" t="s">
        <v>65</v>
      </c>
      <c r="C35" s="43"/>
      <c r="D35" s="43"/>
      <c r="E35" s="43"/>
      <c r="F35" s="43"/>
      <c r="G35" s="60"/>
      <c r="H35" s="41">
        <f t="shared" ref="H35:H44" si="6">SUM(I35:U35)</f>
        <v>0</v>
      </c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61"/>
      <c r="AM35" s="56"/>
      <c r="AN35" s="57"/>
      <c r="AO35" s="57"/>
    </row>
    <row r="36" spans="1:41" s="38" customFormat="1" ht="15.75">
      <c r="A36" s="32"/>
      <c r="B36" s="62" t="s">
        <v>66</v>
      </c>
      <c r="C36" s="43"/>
      <c r="D36" s="43"/>
      <c r="E36" s="43"/>
      <c r="F36" s="43"/>
      <c r="G36" s="60"/>
      <c r="H36" s="41">
        <f t="shared" si="6"/>
        <v>0</v>
      </c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61"/>
      <c r="AM36" s="56"/>
      <c r="AN36" s="57"/>
      <c r="AO36" s="57"/>
    </row>
    <row r="37" spans="1:41" s="38" customFormat="1" ht="15.75">
      <c r="A37" s="32"/>
      <c r="B37" s="62" t="s">
        <v>67</v>
      </c>
      <c r="C37" s="43"/>
      <c r="D37" s="43"/>
      <c r="E37" s="43"/>
      <c r="F37" s="43"/>
      <c r="G37" s="60"/>
      <c r="H37" s="41">
        <f t="shared" si="6"/>
        <v>0</v>
      </c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61"/>
      <c r="AM37" s="56"/>
      <c r="AN37" s="57"/>
      <c r="AO37" s="57"/>
    </row>
    <row r="38" spans="1:41" s="38" customFormat="1" ht="15.75">
      <c r="A38" s="32"/>
      <c r="B38" s="62" t="s">
        <v>68</v>
      </c>
      <c r="C38" s="43"/>
      <c r="D38" s="43"/>
      <c r="E38" s="43"/>
      <c r="F38" s="43"/>
      <c r="G38" s="60"/>
      <c r="H38" s="41">
        <f t="shared" si="6"/>
        <v>0</v>
      </c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61"/>
      <c r="AM38" s="56"/>
      <c r="AN38" s="57"/>
      <c r="AO38" s="57"/>
    </row>
    <row r="39" spans="1:41" s="38" customFormat="1" ht="15.75">
      <c r="A39" s="32"/>
      <c r="B39" s="62" t="s">
        <v>69</v>
      </c>
      <c r="C39" s="43"/>
      <c r="D39" s="43"/>
      <c r="E39" s="43"/>
      <c r="F39" s="43"/>
      <c r="G39" s="60"/>
      <c r="H39" s="41">
        <f t="shared" si="6"/>
        <v>0</v>
      </c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61"/>
      <c r="AM39" s="56"/>
      <c r="AN39" s="57"/>
      <c r="AO39" s="57"/>
    </row>
    <row r="40" spans="1:41" s="38" customFormat="1" ht="15.75">
      <c r="A40" s="32"/>
      <c r="B40" s="62" t="s">
        <v>70</v>
      </c>
      <c r="C40" s="43"/>
      <c r="D40" s="43"/>
      <c r="E40" s="43"/>
      <c r="F40" s="43"/>
      <c r="G40" s="60"/>
      <c r="H40" s="41">
        <f t="shared" si="6"/>
        <v>0</v>
      </c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61"/>
      <c r="AM40" s="56"/>
      <c r="AN40" s="57"/>
      <c r="AO40" s="57"/>
    </row>
    <row r="41" spans="1:41" s="38" customFormat="1" ht="15.75">
      <c r="A41" s="32"/>
      <c r="B41" s="62" t="s">
        <v>71</v>
      </c>
      <c r="C41" s="43"/>
      <c r="D41" s="43"/>
      <c r="E41" s="43"/>
      <c r="F41" s="43"/>
      <c r="G41" s="60"/>
      <c r="H41" s="41">
        <f t="shared" si="6"/>
        <v>0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61"/>
      <c r="AM41" s="56"/>
      <c r="AN41" s="57"/>
      <c r="AO41" s="57"/>
    </row>
    <row r="42" spans="1:41" s="38" customFormat="1" ht="15.75">
      <c r="A42" s="32"/>
      <c r="B42" s="62" t="s">
        <v>72</v>
      </c>
      <c r="C42" s="43"/>
      <c r="D42" s="43"/>
      <c r="E42" s="43"/>
      <c r="F42" s="43"/>
      <c r="G42" s="60"/>
      <c r="H42" s="41">
        <f t="shared" si="6"/>
        <v>0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61"/>
      <c r="AM42" s="56"/>
      <c r="AN42" s="57"/>
      <c r="AO42" s="57"/>
    </row>
    <row r="43" spans="1:41" s="38" customFormat="1" ht="15.75">
      <c r="A43" s="32"/>
      <c r="B43" s="62" t="s">
        <v>73</v>
      </c>
      <c r="C43" s="43"/>
      <c r="D43" s="43"/>
      <c r="E43" s="43"/>
      <c r="F43" s="43"/>
      <c r="G43" s="60"/>
      <c r="H43" s="41">
        <f t="shared" si="6"/>
        <v>0</v>
      </c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61"/>
      <c r="AM43" s="56"/>
      <c r="AN43" s="57"/>
      <c r="AO43" s="57"/>
    </row>
    <row r="44" spans="1:41" s="38" customFormat="1" ht="15.75">
      <c r="A44" s="32"/>
      <c r="B44" s="62" t="s">
        <v>74</v>
      </c>
      <c r="C44" s="43"/>
      <c r="D44" s="43"/>
      <c r="E44" s="43"/>
      <c r="F44" s="43"/>
      <c r="G44" s="60"/>
      <c r="H44" s="41">
        <f t="shared" si="6"/>
        <v>0</v>
      </c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61"/>
      <c r="AM44" s="56"/>
      <c r="AN44" s="57"/>
      <c r="AO44" s="57"/>
    </row>
    <row r="45" spans="1:41" s="38" customFormat="1" ht="15.75">
      <c r="A45" s="32"/>
      <c r="B45" s="60" t="s">
        <v>75</v>
      </c>
      <c r="C45" s="43"/>
      <c r="D45" s="43"/>
      <c r="E45" s="43"/>
      <c r="F45" s="43"/>
      <c r="G45" s="60"/>
      <c r="H45" s="41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61"/>
      <c r="AM45" s="56"/>
      <c r="AN45" s="57"/>
      <c r="AO45" s="57"/>
    </row>
    <row r="46" spans="1:41" s="38" customFormat="1" ht="15.75">
      <c r="A46" s="32"/>
      <c r="B46" s="62" t="s">
        <v>76</v>
      </c>
      <c r="C46" s="43"/>
      <c r="D46" s="43"/>
      <c r="E46" s="41">
        <f>+'R14 at2023'!S9</f>
        <v>5000000</v>
      </c>
      <c r="F46" s="206">
        <v>0.27</v>
      </c>
      <c r="G46" s="60"/>
      <c r="H46" s="41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>
        <f>+E46*F46</f>
        <v>1350000</v>
      </c>
      <c r="AC46" s="44"/>
      <c r="AD46" s="44"/>
      <c r="AE46" s="44"/>
      <c r="AF46" s="44"/>
      <c r="AG46" s="44"/>
      <c r="AH46" s="44"/>
      <c r="AI46" s="44"/>
      <c r="AJ46" s="44"/>
      <c r="AK46" s="44"/>
      <c r="AL46" s="61"/>
      <c r="AM46" s="56"/>
      <c r="AN46" s="57"/>
      <c r="AO46" s="57"/>
    </row>
    <row r="47" spans="1:41" s="38" customFormat="1" ht="15.75">
      <c r="A47" s="32"/>
      <c r="B47" s="62" t="s">
        <v>77</v>
      </c>
      <c r="C47" s="43"/>
      <c r="D47" s="43"/>
      <c r="E47" s="41"/>
      <c r="F47" s="43"/>
      <c r="G47" s="41"/>
      <c r="H47" s="41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61"/>
      <c r="AM47" s="56"/>
      <c r="AN47" s="57"/>
      <c r="AO47" s="57"/>
    </row>
    <row r="48" spans="1:41" s="38" customFormat="1" ht="15.75">
      <c r="A48" s="32"/>
      <c r="B48" s="62" t="s">
        <v>78</v>
      </c>
      <c r="C48" s="43"/>
      <c r="D48" s="43"/>
      <c r="E48" s="43"/>
      <c r="F48" s="43"/>
      <c r="G48" s="60"/>
      <c r="H48" s="41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61"/>
      <c r="AM48" s="56"/>
      <c r="AN48" s="57"/>
      <c r="AO48" s="57"/>
    </row>
    <row r="49" spans="1:42" s="38" customFormat="1" ht="15.75">
      <c r="A49" s="32"/>
      <c r="B49" s="62" t="s">
        <v>79</v>
      </c>
      <c r="C49" s="43"/>
      <c r="D49" s="43"/>
      <c r="E49" s="43"/>
      <c r="F49" s="43"/>
      <c r="G49" s="60"/>
      <c r="H49" s="41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61"/>
      <c r="AM49" s="56"/>
      <c r="AN49" s="57"/>
      <c r="AO49" s="57"/>
    </row>
    <row r="50" spans="1:42" ht="15.75">
      <c r="A50" s="7"/>
      <c r="B50" s="60" t="s">
        <v>80</v>
      </c>
      <c r="C50" s="43"/>
      <c r="D50" s="43"/>
      <c r="E50" s="43"/>
      <c r="F50" s="63"/>
      <c r="G50" s="63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6"/>
      <c r="X50" s="46"/>
      <c r="Y50" s="46"/>
      <c r="Z50" s="46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61"/>
      <c r="AN50" s="57"/>
      <c r="AO50" s="57"/>
      <c r="AP50" s="38"/>
    </row>
    <row r="51" spans="1:42" ht="15.75">
      <c r="A51" s="7"/>
      <c r="B51" s="62" t="s">
        <v>81</v>
      </c>
      <c r="C51" s="49"/>
      <c r="D51" s="49"/>
      <c r="E51" s="41"/>
      <c r="F51" s="41"/>
      <c r="G51" s="64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65"/>
      <c r="X51" s="65"/>
      <c r="Y51" s="65"/>
      <c r="Z51" s="65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66"/>
      <c r="AN51" s="57"/>
      <c r="AO51" s="57"/>
      <c r="AP51" s="38"/>
    </row>
    <row r="52" spans="1:42" ht="15.75">
      <c r="A52" s="7"/>
      <c r="B52" s="62" t="s">
        <v>82</v>
      </c>
      <c r="C52" s="49"/>
      <c r="D52" s="49"/>
      <c r="E52" s="43"/>
      <c r="F52" s="64"/>
      <c r="G52" s="64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65"/>
      <c r="X52" s="65"/>
      <c r="Y52" s="65"/>
      <c r="Z52" s="65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66"/>
      <c r="AN52" s="57"/>
      <c r="AO52" s="57"/>
      <c r="AP52" s="38"/>
    </row>
    <row r="53" spans="1:42" ht="15.75">
      <c r="A53" s="7"/>
      <c r="B53" s="62" t="s">
        <v>77</v>
      </c>
      <c r="C53" s="49"/>
      <c r="D53" s="49"/>
      <c r="E53" s="41"/>
      <c r="F53" s="41"/>
      <c r="G53" s="64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65"/>
      <c r="X53" s="65"/>
      <c r="Y53" s="65"/>
      <c r="Z53" s="65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66"/>
      <c r="AN53" s="57"/>
      <c r="AO53" s="57"/>
      <c r="AP53" s="38"/>
    </row>
    <row r="54" spans="1:42" ht="15.75">
      <c r="A54" s="7"/>
      <c r="B54" s="62" t="s">
        <v>78</v>
      </c>
      <c r="C54" s="49"/>
      <c r="D54" s="49"/>
      <c r="E54" s="43"/>
      <c r="F54" s="64"/>
      <c r="G54" s="64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65"/>
      <c r="X54" s="65"/>
      <c r="Y54" s="65"/>
      <c r="Z54" s="65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66"/>
      <c r="AN54" s="57"/>
      <c r="AO54" s="57"/>
      <c r="AP54" s="38"/>
    </row>
    <row r="55" spans="1:42" ht="15.75">
      <c r="A55" s="7"/>
      <c r="B55" s="62" t="s">
        <v>79</v>
      </c>
      <c r="C55" s="49"/>
      <c r="D55" s="49"/>
      <c r="E55" s="43"/>
      <c r="F55" s="64"/>
      <c r="G55" s="64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65"/>
      <c r="X55" s="65"/>
      <c r="Y55" s="65"/>
      <c r="Z55" s="65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66"/>
      <c r="AN55" s="57"/>
      <c r="AO55" s="57"/>
      <c r="AP55" s="38"/>
    </row>
    <row r="56" spans="1:42" ht="15.75">
      <c r="A56" s="7"/>
      <c r="B56" s="67" t="s">
        <v>83</v>
      </c>
      <c r="C56" s="67"/>
      <c r="D56" s="67"/>
      <c r="E56" s="68"/>
      <c r="F56" s="69"/>
      <c r="G56" s="6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70"/>
      <c r="AM56" s="71"/>
      <c r="AN56" s="57"/>
      <c r="AO56" s="57"/>
      <c r="AP56" s="38"/>
    </row>
    <row r="57" spans="1:42" ht="16.5" thickBot="1">
      <c r="A57" s="7"/>
      <c r="B57" s="67" t="s">
        <v>84</v>
      </c>
      <c r="C57" s="67"/>
      <c r="D57" s="67"/>
      <c r="E57" s="72"/>
      <c r="F57" s="69"/>
      <c r="G57" s="6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70"/>
      <c r="AM57" s="71"/>
      <c r="AN57" s="57"/>
      <c r="AO57" s="57"/>
      <c r="AP57" s="38"/>
    </row>
    <row r="58" spans="1:42" s="38" customFormat="1" ht="16.5" thickBot="1">
      <c r="A58" s="32"/>
      <c r="B58" s="52" t="s">
        <v>85</v>
      </c>
      <c r="C58" s="53"/>
      <c r="D58" s="53"/>
      <c r="E58" s="54"/>
      <c r="F58" s="54"/>
      <c r="G58" s="54"/>
      <c r="H58" s="55">
        <f t="shared" ref="H58:AL58" si="7">SUM(H28:H57)</f>
        <v>90302274.050490007</v>
      </c>
      <c r="I58" s="55">
        <f t="shared" si="7"/>
        <v>30374487.853837609</v>
      </c>
      <c r="J58" s="55">
        <f t="shared" si="7"/>
        <v>24480753.553331401</v>
      </c>
      <c r="K58" s="55">
        <f t="shared" si="7"/>
        <v>0</v>
      </c>
      <c r="L58" s="55">
        <f t="shared" si="7"/>
        <v>0</v>
      </c>
      <c r="M58" s="55">
        <f t="shared" si="7"/>
        <v>0</v>
      </c>
      <c r="N58" s="55">
        <f t="shared" si="7"/>
        <v>0</v>
      </c>
      <c r="O58" s="55">
        <f t="shared" si="7"/>
        <v>0</v>
      </c>
      <c r="P58" s="55">
        <f t="shared" si="7"/>
        <v>0</v>
      </c>
      <c r="Q58" s="55">
        <f t="shared" si="7"/>
        <v>928.72928285392163</v>
      </c>
      <c r="R58" s="55">
        <f t="shared" si="7"/>
        <v>0</v>
      </c>
      <c r="S58" s="55">
        <f t="shared" si="7"/>
        <v>0</v>
      </c>
      <c r="T58" s="55">
        <f t="shared" si="7"/>
        <v>35095004.679242373</v>
      </c>
      <c r="U58" s="55">
        <f t="shared" si="7"/>
        <v>351099.23479577032</v>
      </c>
      <c r="V58" s="55">
        <f t="shared" si="7"/>
        <v>0</v>
      </c>
      <c r="W58" s="55">
        <f t="shared" si="7"/>
        <v>0</v>
      </c>
      <c r="X58" s="55">
        <f t="shared" si="7"/>
        <v>0</v>
      </c>
      <c r="Y58" s="55">
        <f t="shared" si="7"/>
        <v>0</v>
      </c>
      <c r="Z58" s="55">
        <f t="shared" si="7"/>
        <v>0</v>
      </c>
      <c r="AA58" s="55">
        <f t="shared" si="7"/>
        <v>0</v>
      </c>
      <c r="AB58" s="55">
        <f t="shared" si="7"/>
        <v>1350000</v>
      </c>
      <c r="AC58" s="55">
        <f t="shared" si="7"/>
        <v>0</v>
      </c>
      <c r="AD58" s="55">
        <f t="shared" si="7"/>
        <v>0</v>
      </c>
      <c r="AE58" s="55">
        <f t="shared" si="7"/>
        <v>0</v>
      </c>
      <c r="AF58" s="55">
        <f t="shared" si="7"/>
        <v>0</v>
      </c>
      <c r="AG58" s="55">
        <f t="shared" si="7"/>
        <v>285093.06572425563</v>
      </c>
      <c r="AH58" s="55">
        <f t="shared" si="7"/>
        <v>0</v>
      </c>
      <c r="AI58" s="55">
        <f t="shared" si="7"/>
        <v>0</v>
      </c>
      <c r="AJ58" s="55">
        <f t="shared" si="7"/>
        <v>10812.941033417952</v>
      </c>
      <c r="AK58" s="55">
        <f t="shared" si="7"/>
        <v>0</v>
      </c>
      <c r="AL58" s="73">
        <f t="shared" si="7"/>
        <v>1281524.3982988156</v>
      </c>
      <c r="AM58" s="56"/>
      <c r="AN58" s="57"/>
      <c r="AO58" s="57"/>
    </row>
    <row r="59" spans="1:42" s="38" customFormat="1" ht="15.75">
      <c r="A59" s="32"/>
      <c r="B59" s="40" t="s">
        <v>86</v>
      </c>
      <c r="C59" s="39"/>
      <c r="D59" s="39"/>
      <c r="E59" s="39"/>
      <c r="F59" s="39"/>
      <c r="G59" s="39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5"/>
      <c r="AN59" s="57"/>
      <c r="AO59" s="57"/>
    </row>
    <row r="60" spans="1:42" s="38" customFormat="1" ht="15.75">
      <c r="A60" s="32"/>
      <c r="B60" s="40" t="s">
        <v>87</v>
      </c>
      <c r="C60" s="60"/>
      <c r="D60" s="60"/>
      <c r="E60" s="60"/>
      <c r="F60" s="60"/>
      <c r="G60" s="60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5"/>
      <c r="AN60" s="57"/>
      <c r="AO60" s="57"/>
    </row>
    <row r="61" spans="1:42" s="38" customFormat="1" ht="15.75">
      <c r="A61" s="32"/>
      <c r="B61" s="43" t="s">
        <v>88</v>
      </c>
      <c r="C61" s="60"/>
      <c r="D61" s="60"/>
      <c r="E61" s="60"/>
      <c r="F61" s="60"/>
      <c r="G61" s="60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5"/>
      <c r="AN61" s="57"/>
      <c r="AO61" s="57"/>
    </row>
    <row r="62" spans="1:42" s="38" customFormat="1" ht="15.75">
      <c r="A62" s="32"/>
      <c r="B62" s="43" t="s">
        <v>89</v>
      </c>
      <c r="C62" s="60"/>
      <c r="D62" s="60"/>
      <c r="E62" s="60"/>
      <c r="F62" s="60"/>
      <c r="G62" s="60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5"/>
      <c r="AN62" s="57"/>
      <c r="AO62" s="57"/>
    </row>
    <row r="63" spans="1:42" s="38" customFormat="1" ht="16.5" thickBot="1">
      <c r="A63" s="32"/>
      <c r="B63" s="43" t="s">
        <v>90</v>
      </c>
      <c r="C63" s="60"/>
      <c r="D63" s="60"/>
      <c r="E63" s="60"/>
      <c r="F63" s="60"/>
      <c r="G63" s="60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5"/>
      <c r="AN63" s="57"/>
      <c r="AO63" s="57"/>
    </row>
    <row r="64" spans="1:42" s="38" customFormat="1" ht="16.5" thickBot="1">
      <c r="A64" s="32"/>
      <c r="B64" s="52" t="s">
        <v>91</v>
      </c>
      <c r="C64" s="53"/>
      <c r="D64" s="53"/>
      <c r="E64" s="54"/>
      <c r="F64" s="54"/>
      <c r="G64" s="54"/>
      <c r="H64" s="55">
        <f>SUM(H58:H63)</f>
        <v>90302274.050490007</v>
      </c>
      <c r="I64" s="55">
        <f t="shared" ref="I64:AK64" si="8">SUM(I58:I63)</f>
        <v>30374487.853837609</v>
      </c>
      <c r="J64" s="55">
        <f t="shared" si="8"/>
        <v>24480753.553331401</v>
      </c>
      <c r="K64" s="55">
        <f t="shared" si="8"/>
        <v>0</v>
      </c>
      <c r="L64" s="55">
        <f t="shared" si="8"/>
        <v>0</v>
      </c>
      <c r="M64" s="55">
        <f t="shared" si="8"/>
        <v>0</v>
      </c>
      <c r="N64" s="55">
        <f t="shared" si="8"/>
        <v>0</v>
      </c>
      <c r="O64" s="55">
        <f t="shared" si="8"/>
        <v>0</v>
      </c>
      <c r="P64" s="55">
        <f t="shared" si="8"/>
        <v>0</v>
      </c>
      <c r="Q64" s="55">
        <f t="shared" si="8"/>
        <v>928.72928285392163</v>
      </c>
      <c r="R64" s="55">
        <f t="shared" si="8"/>
        <v>0</v>
      </c>
      <c r="S64" s="55">
        <f t="shared" si="8"/>
        <v>0</v>
      </c>
      <c r="T64" s="55">
        <f t="shared" si="8"/>
        <v>35095004.679242373</v>
      </c>
      <c r="U64" s="55">
        <f t="shared" si="8"/>
        <v>351099.23479577032</v>
      </c>
      <c r="V64" s="55">
        <f t="shared" si="8"/>
        <v>0</v>
      </c>
      <c r="W64" s="55">
        <f t="shared" si="8"/>
        <v>0</v>
      </c>
      <c r="X64" s="55">
        <f t="shared" si="8"/>
        <v>0</v>
      </c>
      <c r="Y64" s="55">
        <f t="shared" si="8"/>
        <v>0</v>
      </c>
      <c r="Z64" s="55">
        <f t="shared" si="8"/>
        <v>0</v>
      </c>
      <c r="AA64" s="55">
        <f t="shared" si="8"/>
        <v>0</v>
      </c>
      <c r="AB64" s="55">
        <f t="shared" si="8"/>
        <v>1350000</v>
      </c>
      <c r="AC64" s="55">
        <f t="shared" si="8"/>
        <v>0</v>
      </c>
      <c r="AD64" s="55">
        <f t="shared" si="8"/>
        <v>0</v>
      </c>
      <c r="AE64" s="55">
        <f t="shared" si="8"/>
        <v>0</v>
      </c>
      <c r="AF64" s="55">
        <f t="shared" si="8"/>
        <v>0</v>
      </c>
      <c r="AG64" s="55">
        <f t="shared" si="8"/>
        <v>285093.06572425563</v>
      </c>
      <c r="AH64" s="55">
        <f t="shared" si="8"/>
        <v>0</v>
      </c>
      <c r="AI64" s="55">
        <f t="shared" si="8"/>
        <v>0</v>
      </c>
      <c r="AJ64" s="55">
        <f t="shared" si="8"/>
        <v>10812.941033417952</v>
      </c>
      <c r="AK64" s="55">
        <f t="shared" si="8"/>
        <v>0</v>
      </c>
      <c r="AL64" s="55">
        <f>SUM(AL58:AL63)</f>
        <v>1281524.3982988156</v>
      </c>
      <c r="AM64" s="56"/>
      <c r="AN64" s="57"/>
      <c r="AO64" s="57"/>
    </row>
    <row r="65" spans="1:42" ht="15.75">
      <c r="A65" s="7"/>
      <c r="B65" s="60" t="s">
        <v>92</v>
      </c>
      <c r="C65" s="60"/>
      <c r="D65" s="60"/>
      <c r="E65" s="60"/>
      <c r="F65" s="43"/>
      <c r="G65" s="43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68"/>
      <c r="X65" s="68"/>
      <c r="Y65" s="68"/>
      <c r="Z65" s="68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8"/>
      <c r="AN65" s="57"/>
      <c r="AO65" s="57"/>
      <c r="AP65" s="38"/>
    </row>
    <row r="66" spans="1:42" ht="15.75" hidden="1">
      <c r="A66" s="7"/>
      <c r="B66" s="43" t="s">
        <v>93</v>
      </c>
      <c r="C66" s="44" t="e">
        <f>+#REF!+#REF!+#REF!+#REF!+#REF!+#REF!</f>
        <v>#REF!</v>
      </c>
      <c r="D66" s="43"/>
      <c r="E66" s="77"/>
      <c r="F66" s="79"/>
      <c r="G66" s="79"/>
      <c r="H66" s="41">
        <f t="shared" ref="H66:H84" si="9">SUM(I66:U66)</f>
        <v>0</v>
      </c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68"/>
      <c r="X66" s="68"/>
      <c r="Y66" s="68"/>
      <c r="Z66" s="68">
        <f>-Z58</f>
        <v>0</v>
      </c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8"/>
      <c r="AN66" s="57"/>
      <c r="AO66" s="57"/>
      <c r="AP66" s="38"/>
    </row>
    <row r="67" spans="1:42" ht="15.75" hidden="1">
      <c r="A67" s="7"/>
      <c r="B67" s="43" t="s">
        <v>94</v>
      </c>
      <c r="C67" s="44" t="e">
        <f>+#REF!+#REF!+#REF!+#REF!+#REF!+#REF!</f>
        <v>#REF!</v>
      </c>
      <c r="D67" s="43"/>
      <c r="E67" s="77"/>
      <c r="F67" s="79"/>
      <c r="G67" s="79"/>
      <c r="H67" s="41">
        <f t="shared" si="9"/>
        <v>0</v>
      </c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68"/>
      <c r="X67" s="68"/>
      <c r="Y67" s="68"/>
      <c r="Z67" s="68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8"/>
      <c r="AN67" s="57"/>
      <c r="AO67" s="57"/>
      <c r="AP67" s="38"/>
    </row>
    <row r="68" spans="1:42" ht="15.75" hidden="1">
      <c r="A68" s="7"/>
      <c r="B68" s="43" t="s">
        <v>95</v>
      </c>
      <c r="C68" s="44" t="e">
        <f>+#REF!+#REF!+#REF!+#REF!+#REF!+#REF!</f>
        <v>#REF!</v>
      </c>
      <c r="D68" s="43"/>
      <c r="E68" s="77"/>
      <c r="F68" s="79"/>
      <c r="G68" s="79"/>
      <c r="H68" s="41">
        <f t="shared" si="9"/>
        <v>0</v>
      </c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68"/>
      <c r="X68" s="68"/>
      <c r="Y68" s="68"/>
      <c r="Z68" s="68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8"/>
      <c r="AN68" s="57"/>
      <c r="AO68" s="57"/>
      <c r="AP68" s="38"/>
    </row>
    <row r="69" spans="1:42" ht="15.75" hidden="1">
      <c r="A69" s="7"/>
      <c r="B69" s="43" t="s">
        <v>96</v>
      </c>
      <c r="C69" s="44" t="e">
        <f>+#REF!+#REF!+#REF!+#REF!+#REF!+#REF!</f>
        <v>#REF!</v>
      </c>
      <c r="D69" s="43"/>
      <c r="E69" s="77"/>
      <c r="F69" s="79"/>
      <c r="G69" s="79"/>
      <c r="H69" s="41">
        <f t="shared" si="9"/>
        <v>0</v>
      </c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68"/>
      <c r="X69" s="68"/>
      <c r="Y69" s="68"/>
      <c r="Z69" s="68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8"/>
      <c r="AN69" s="57"/>
      <c r="AO69" s="57"/>
      <c r="AP69" s="38"/>
    </row>
    <row r="70" spans="1:42" ht="15.75" hidden="1">
      <c r="A70" s="7"/>
      <c r="B70" s="43" t="s">
        <v>97</v>
      </c>
      <c r="C70" s="44" t="e">
        <f>+#REF!+#REF!+#REF!+#REF!+#REF!+#REF!</f>
        <v>#REF!</v>
      </c>
      <c r="D70" s="43"/>
      <c r="E70" s="77"/>
      <c r="F70" s="79"/>
      <c r="G70" s="79"/>
      <c r="H70" s="41">
        <f t="shared" si="9"/>
        <v>0</v>
      </c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68"/>
      <c r="X70" s="68"/>
      <c r="Y70" s="68"/>
      <c r="Z70" s="68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8"/>
      <c r="AN70" s="57"/>
      <c r="AO70" s="57"/>
      <c r="AP70" s="38"/>
    </row>
    <row r="71" spans="1:42" ht="15.75" hidden="1">
      <c r="A71" s="7"/>
      <c r="B71" s="43" t="s">
        <v>98</v>
      </c>
      <c r="C71" s="44" t="e">
        <f>+#REF!+#REF!+#REF!+#REF!+#REF!+#REF!</f>
        <v>#REF!</v>
      </c>
      <c r="D71" s="43"/>
      <c r="E71" s="77"/>
      <c r="F71" s="79"/>
      <c r="G71" s="79"/>
      <c r="H71" s="41">
        <f t="shared" si="9"/>
        <v>0</v>
      </c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68"/>
      <c r="X71" s="68"/>
      <c r="Y71" s="68"/>
      <c r="Z71" s="68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8"/>
      <c r="AN71" s="57"/>
      <c r="AO71" s="57"/>
      <c r="AP71" s="38"/>
    </row>
    <row r="72" spans="1:42" ht="15.75" hidden="1">
      <c r="A72" s="7"/>
      <c r="B72" s="43" t="s">
        <v>99</v>
      </c>
      <c r="C72" s="44" t="e">
        <f>+#REF!+#REF!+#REF!+#REF!+#REF!+#REF!</f>
        <v>#REF!</v>
      </c>
      <c r="D72" s="43"/>
      <c r="E72" s="77"/>
      <c r="F72" s="79"/>
      <c r="G72" s="79"/>
      <c r="H72" s="41">
        <f t="shared" si="9"/>
        <v>0</v>
      </c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68"/>
      <c r="X72" s="68"/>
      <c r="Y72" s="68"/>
      <c r="Z72" s="68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8"/>
      <c r="AN72" s="57"/>
      <c r="AO72" s="57"/>
      <c r="AP72" s="38"/>
    </row>
    <row r="73" spans="1:42" ht="15.75" hidden="1">
      <c r="A73" s="7"/>
      <c r="B73" s="43" t="s">
        <v>100</v>
      </c>
      <c r="C73" s="44" t="e">
        <f>+#REF!+#REF!+#REF!+#REF!+#REF!+#REF!</f>
        <v>#REF!</v>
      </c>
      <c r="D73" s="43"/>
      <c r="E73" s="77"/>
      <c r="F73" s="79"/>
      <c r="G73" s="79"/>
      <c r="H73" s="41">
        <f t="shared" si="9"/>
        <v>0</v>
      </c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68"/>
      <c r="X73" s="68"/>
      <c r="Y73" s="68"/>
      <c r="Z73" s="68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8"/>
      <c r="AN73" s="57"/>
      <c r="AO73" s="57"/>
      <c r="AP73" s="38"/>
    </row>
    <row r="74" spans="1:42" ht="15.75" hidden="1">
      <c r="A74" s="7"/>
      <c r="B74" s="43" t="s">
        <v>101</v>
      </c>
      <c r="C74" s="44" t="e">
        <f>+#REF!+#REF!+#REF!+#REF!+#REF!+#REF!</f>
        <v>#REF!</v>
      </c>
      <c r="D74" s="43"/>
      <c r="E74" s="77"/>
      <c r="F74" s="79"/>
      <c r="G74" s="79"/>
      <c r="H74" s="41">
        <f t="shared" si="9"/>
        <v>0</v>
      </c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68"/>
      <c r="X74" s="68"/>
      <c r="Y74" s="68"/>
      <c r="Z74" s="68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8"/>
      <c r="AN74" s="57"/>
      <c r="AO74" s="57"/>
      <c r="AP74" s="38"/>
    </row>
    <row r="75" spans="1:42" ht="15.75">
      <c r="A75" s="7"/>
      <c r="B75" s="43" t="s">
        <v>304</v>
      </c>
      <c r="C75" s="44">
        <v>5000000</v>
      </c>
      <c r="D75" s="77">
        <f>+I75+I76</f>
        <v>-2465762.1991494079</v>
      </c>
      <c r="E75" s="77">
        <f>+C75+D75</f>
        <v>2534237.8008505921</v>
      </c>
      <c r="F75" s="79"/>
      <c r="G75" s="79"/>
      <c r="H75" s="41">
        <f t="shared" si="9"/>
        <v>-1825000</v>
      </c>
      <c r="I75" s="77">
        <f>+AB75/AB9</f>
        <v>-1825000</v>
      </c>
      <c r="J75" s="77"/>
      <c r="K75" s="77">
        <f>-K64</f>
        <v>0</v>
      </c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68"/>
      <c r="X75" s="68"/>
      <c r="Y75" s="68"/>
      <c r="Z75" s="68"/>
      <c r="AA75" s="77">
        <f>-AA64</f>
        <v>0</v>
      </c>
      <c r="AB75" s="77">
        <f>-AB64/2</f>
        <v>-675000</v>
      </c>
      <c r="AC75" s="77"/>
      <c r="AD75" s="77"/>
      <c r="AE75" s="77"/>
      <c r="AF75" s="77"/>
      <c r="AG75" s="77"/>
      <c r="AH75" s="77"/>
      <c r="AI75" s="77"/>
      <c r="AJ75" s="77"/>
      <c r="AK75" s="77"/>
      <c r="AL75" s="78"/>
      <c r="AN75" s="57"/>
      <c r="AO75" s="57"/>
      <c r="AP75" s="38"/>
    </row>
    <row r="76" spans="1:42" ht="15.75">
      <c r="A76" s="7"/>
      <c r="B76" s="43"/>
      <c r="C76" s="44"/>
      <c r="D76" s="43"/>
      <c r="E76" s="77"/>
      <c r="F76" s="79"/>
      <c r="G76" s="79"/>
      <c r="H76" s="41">
        <f t="shared" si="9"/>
        <v>-640762.1991494078</v>
      </c>
      <c r="I76" s="77">
        <f>+AG76/AG11</f>
        <v>-640762.1991494078</v>
      </c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68"/>
      <c r="X76" s="68"/>
      <c r="Y76" s="68"/>
      <c r="Z76" s="68"/>
      <c r="AA76" s="77"/>
      <c r="AB76" s="77"/>
      <c r="AC76" s="77"/>
      <c r="AD76" s="77"/>
      <c r="AE76" s="77"/>
      <c r="AF76" s="77"/>
      <c r="AG76" s="77">
        <f>-AG64/2</f>
        <v>-142546.53286212782</v>
      </c>
      <c r="AH76" s="77"/>
      <c r="AI76" s="77"/>
      <c r="AJ76" s="77"/>
      <c r="AK76" s="77"/>
      <c r="AL76" s="78">
        <f>+AG76/AG11</f>
        <v>-640762.1991494078</v>
      </c>
      <c r="AN76" s="57"/>
      <c r="AO76" s="57"/>
      <c r="AP76" s="38"/>
    </row>
    <row r="77" spans="1:42" ht="15.75">
      <c r="A77" s="7"/>
      <c r="B77" s="43"/>
      <c r="C77" s="44"/>
      <c r="D77" s="43"/>
      <c r="E77" s="77"/>
      <c r="F77" s="79"/>
      <c r="G77" s="79"/>
      <c r="H77" s="41">
        <f t="shared" si="9"/>
        <v>-67580.881458862204</v>
      </c>
      <c r="I77" s="77">
        <f>+AJ77/AJ10</f>
        <v>-67580.881458862204</v>
      </c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68"/>
      <c r="X77" s="68"/>
      <c r="Y77" s="68"/>
      <c r="Z77" s="68"/>
      <c r="AA77" s="77"/>
      <c r="AB77" s="77"/>
      <c r="AC77" s="77"/>
      <c r="AD77" s="77"/>
      <c r="AE77" s="77"/>
      <c r="AF77" s="77">
        <f>-AF64</f>
        <v>0</v>
      </c>
      <c r="AG77" s="77"/>
      <c r="AH77" s="77"/>
      <c r="AI77" s="77"/>
      <c r="AJ77" s="77">
        <f>-AJ64/2</f>
        <v>-5406.470516708976</v>
      </c>
      <c r="AK77" s="77"/>
      <c r="AL77" s="78">
        <f>+AF77/AG11</f>
        <v>0</v>
      </c>
      <c r="AN77" s="57"/>
      <c r="AO77" s="57"/>
      <c r="AP77" s="38"/>
    </row>
    <row r="78" spans="1:42" ht="15.75">
      <c r="A78" s="7"/>
      <c r="B78" s="43"/>
      <c r="C78" s="44"/>
      <c r="D78" s="43"/>
      <c r="E78" s="77"/>
      <c r="F78" s="79"/>
      <c r="G78" s="79"/>
      <c r="H78" s="41">
        <f t="shared" si="9"/>
        <v>-2466656.9193917299</v>
      </c>
      <c r="I78" s="77">
        <f>-C75-I75-I76-I77</f>
        <v>-2466656.9193917299</v>
      </c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68"/>
      <c r="X78" s="68"/>
      <c r="Y78" s="68"/>
      <c r="Z78" s="68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8">
        <f>+AG78/AG11</f>
        <v>0</v>
      </c>
      <c r="AN78" s="57"/>
      <c r="AO78" s="57"/>
      <c r="AP78" s="38"/>
    </row>
    <row r="79" spans="1:42" ht="15.75">
      <c r="A79" s="7"/>
      <c r="B79" s="43" t="s">
        <v>305</v>
      </c>
      <c r="C79" s="44">
        <v>5000000</v>
      </c>
      <c r="D79" s="77">
        <f>+I79+I80</f>
        <v>-2465762.1991494079</v>
      </c>
      <c r="E79" s="77">
        <f>+C79+D79</f>
        <v>2534237.8008505921</v>
      </c>
      <c r="F79" s="79"/>
      <c r="G79" s="79"/>
      <c r="H79" s="41">
        <f t="shared" ref="H79:H82" si="10">SUM(I79:U79)</f>
        <v>-1825000</v>
      </c>
      <c r="I79" s="77">
        <f>+I75</f>
        <v>-1825000</v>
      </c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68"/>
      <c r="X79" s="68"/>
      <c r="Y79" s="68"/>
      <c r="Z79" s="68"/>
      <c r="AA79" s="77"/>
      <c r="AB79" s="77">
        <f>+AB75</f>
        <v>-675000</v>
      </c>
      <c r="AC79" s="77"/>
      <c r="AD79" s="77"/>
      <c r="AE79" s="77"/>
      <c r="AF79" s="77"/>
      <c r="AG79" s="77"/>
      <c r="AH79" s="77"/>
      <c r="AI79" s="77"/>
      <c r="AJ79" s="77"/>
      <c r="AK79" s="77"/>
      <c r="AL79" s="78">
        <f>+AG79/AG11</f>
        <v>0</v>
      </c>
      <c r="AN79" s="57"/>
      <c r="AO79" s="57"/>
      <c r="AP79" s="38"/>
    </row>
    <row r="80" spans="1:42" ht="15.75">
      <c r="A80" s="7"/>
      <c r="B80" s="43"/>
      <c r="C80" s="44"/>
      <c r="D80" s="43"/>
      <c r="E80" s="77"/>
      <c r="F80" s="79"/>
      <c r="G80" s="79"/>
      <c r="H80" s="41">
        <f t="shared" si="10"/>
        <v>-640762.1991494078</v>
      </c>
      <c r="I80" s="77">
        <f t="shared" ref="I80:I82" si="11">+I76</f>
        <v>-640762.1991494078</v>
      </c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68"/>
      <c r="X80" s="68"/>
      <c r="Y80" s="68"/>
      <c r="Z80" s="68"/>
      <c r="AA80" s="77"/>
      <c r="AB80" s="77"/>
      <c r="AC80" s="77"/>
      <c r="AD80" s="77"/>
      <c r="AE80" s="77"/>
      <c r="AF80" s="77"/>
      <c r="AG80" s="77">
        <f>+AG76</f>
        <v>-142546.53286212782</v>
      </c>
      <c r="AH80" s="77"/>
      <c r="AI80" s="77"/>
      <c r="AJ80" s="77"/>
      <c r="AK80" s="77"/>
      <c r="AL80" s="78">
        <f>+AG80/AG11</f>
        <v>-640762.1991494078</v>
      </c>
      <c r="AN80" s="57"/>
      <c r="AO80" s="57"/>
      <c r="AP80" s="38"/>
    </row>
    <row r="81" spans="1:42" ht="15.75">
      <c r="A81" s="7"/>
      <c r="B81" s="43"/>
      <c r="C81" s="44"/>
      <c r="D81" s="43"/>
      <c r="E81" s="77"/>
      <c r="F81" s="79"/>
      <c r="G81" s="79"/>
      <c r="H81" s="41">
        <f t="shared" si="10"/>
        <v>-67580.881458862204</v>
      </c>
      <c r="I81" s="77">
        <f t="shared" si="11"/>
        <v>-67580.881458862204</v>
      </c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68"/>
      <c r="X81" s="68"/>
      <c r="Y81" s="68"/>
      <c r="Z81" s="68"/>
      <c r="AA81" s="77"/>
      <c r="AB81" s="77"/>
      <c r="AC81" s="77"/>
      <c r="AD81" s="77"/>
      <c r="AE81" s="77"/>
      <c r="AF81" s="77"/>
      <c r="AG81" s="77"/>
      <c r="AH81" s="77"/>
      <c r="AI81" s="77"/>
      <c r="AJ81" s="77">
        <f>+AJ77</f>
        <v>-5406.470516708976</v>
      </c>
      <c r="AK81" s="77"/>
      <c r="AL81" s="78">
        <f>+AG81/AG11</f>
        <v>0</v>
      </c>
      <c r="AN81" s="57"/>
      <c r="AO81" s="57"/>
      <c r="AP81" s="38"/>
    </row>
    <row r="82" spans="1:42" ht="15.75">
      <c r="A82" s="7"/>
      <c r="B82" s="43"/>
      <c r="C82" s="44"/>
      <c r="D82" s="43"/>
      <c r="E82" s="77"/>
      <c r="F82" s="79"/>
      <c r="G82" s="79"/>
      <c r="H82" s="41">
        <f t="shared" si="10"/>
        <v>-2466656.9193917299</v>
      </c>
      <c r="I82" s="77">
        <f t="shared" si="11"/>
        <v>-2466656.9193917299</v>
      </c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68"/>
      <c r="X82" s="68"/>
      <c r="Y82" s="68"/>
      <c r="Z82" s="68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8"/>
      <c r="AN82" s="57"/>
      <c r="AO82" s="57"/>
      <c r="AP82" s="38"/>
    </row>
    <row r="83" spans="1:42" ht="15.75">
      <c r="A83" s="7"/>
      <c r="B83" s="60" t="s">
        <v>103</v>
      </c>
      <c r="C83" s="44"/>
      <c r="D83" s="43"/>
      <c r="E83" s="77"/>
      <c r="F83" s="79"/>
      <c r="G83" s="79"/>
      <c r="H83" s="41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68"/>
      <c r="X83" s="68"/>
      <c r="Y83" s="68"/>
      <c r="Z83" s="68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8"/>
      <c r="AN83" s="2"/>
      <c r="AO83" s="2"/>
    </row>
    <row r="84" spans="1:42" ht="15.75">
      <c r="A84" s="7"/>
      <c r="B84" s="60" t="s">
        <v>104</v>
      </c>
      <c r="C84" s="44"/>
      <c r="D84" s="43"/>
      <c r="E84" s="77"/>
      <c r="F84" s="79"/>
      <c r="G84" s="79"/>
      <c r="H84" s="41">
        <f t="shared" si="9"/>
        <v>0</v>
      </c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68"/>
      <c r="X84" s="68"/>
      <c r="Y84" s="68"/>
      <c r="Z84" s="68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8"/>
      <c r="AN84" s="2"/>
      <c r="AO84" s="2"/>
    </row>
    <row r="85" spans="1:42" ht="15.75">
      <c r="A85" s="7"/>
      <c r="B85" s="80" t="s">
        <v>105</v>
      </c>
      <c r="C85" s="44"/>
      <c r="D85" s="43"/>
      <c r="E85" s="77"/>
      <c r="F85" s="79"/>
      <c r="G85" s="79"/>
      <c r="H85" s="41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68"/>
      <c r="X85" s="68"/>
      <c r="Y85" s="68"/>
      <c r="Z85" s="68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8"/>
      <c r="AN85" s="2"/>
      <c r="AO85" s="2"/>
    </row>
    <row r="86" spans="1:42" ht="15.75">
      <c r="A86" s="7"/>
      <c r="B86" s="77" t="s">
        <v>106</v>
      </c>
      <c r="C86" s="44"/>
      <c r="D86" s="43"/>
      <c r="E86" s="77"/>
      <c r="F86" s="79"/>
      <c r="G86" s="79"/>
      <c r="H86" s="41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68"/>
      <c r="X86" s="68"/>
      <c r="Y86" s="68"/>
      <c r="Z86" s="68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8"/>
      <c r="AN86" s="2"/>
      <c r="AO86" s="2"/>
    </row>
    <row r="87" spans="1:42" ht="16.5" thickBot="1">
      <c r="A87" s="7"/>
      <c r="B87" s="81" t="s">
        <v>107</v>
      </c>
      <c r="C87" s="44"/>
      <c r="D87" s="43"/>
      <c r="E87" s="77"/>
      <c r="F87" s="79"/>
      <c r="G87" s="79"/>
      <c r="H87" s="41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68"/>
      <c r="X87" s="68"/>
      <c r="Y87" s="68"/>
      <c r="Z87" s="68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8"/>
      <c r="AN87" s="2"/>
      <c r="AO87" s="2"/>
    </row>
    <row r="88" spans="1:42" ht="16.5" thickBot="1">
      <c r="A88" s="7"/>
      <c r="B88" s="82" t="s">
        <v>108</v>
      </c>
      <c r="C88" s="83"/>
      <c r="D88" s="84"/>
      <c r="E88" s="55">
        <f>SUM(E66:E87)</f>
        <v>5068475.6017011842</v>
      </c>
      <c r="F88" s="55">
        <f>SUM(F66:F87)</f>
        <v>0</v>
      </c>
      <c r="G88" s="55">
        <f>SUM(G66:G87)</f>
        <v>0</v>
      </c>
      <c r="H88" s="55">
        <f t="shared" ref="H88:AL88" si="12">SUM(H64:H87)</f>
        <v>80302274.050489977</v>
      </c>
      <c r="I88" s="55">
        <f t="shared" si="12"/>
        <v>20374487.853837609</v>
      </c>
      <c r="J88" s="55">
        <f>SUM(J64:J87)</f>
        <v>24480753.553331401</v>
      </c>
      <c r="K88" s="55">
        <f t="shared" si="12"/>
        <v>0</v>
      </c>
      <c r="L88" s="55">
        <f t="shared" si="12"/>
        <v>0</v>
      </c>
      <c r="M88" s="55">
        <f t="shared" si="12"/>
        <v>0</v>
      </c>
      <c r="N88" s="55">
        <f t="shared" si="12"/>
        <v>0</v>
      </c>
      <c r="O88" s="55">
        <f t="shared" si="12"/>
        <v>0</v>
      </c>
      <c r="P88" s="55">
        <f t="shared" si="12"/>
        <v>0</v>
      </c>
      <c r="Q88" s="55">
        <f t="shared" si="12"/>
        <v>928.72928285392163</v>
      </c>
      <c r="R88" s="55">
        <f t="shared" si="12"/>
        <v>0</v>
      </c>
      <c r="S88" s="55">
        <f t="shared" si="12"/>
        <v>0</v>
      </c>
      <c r="T88" s="55">
        <f t="shared" si="12"/>
        <v>35095004.679242373</v>
      </c>
      <c r="U88" s="55">
        <f t="shared" si="12"/>
        <v>351099.23479577032</v>
      </c>
      <c r="V88" s="55">
        <f t="shared" si="12"/>
        <v>0</v>
      </c>
      <c r="W88" s="55">
        <f t="shared" si="12"/>
        <v>0</v>
      </c>
      <c r="X88" s="55">
        <f t="shared" si="12"/>
        <v>0</v>
      </c>
      <c r="Y88" s="55">
        <f t="shared" si="12"/>
        <v>0</v>
      </c>
      <c r="Z88" s="55">
        <f t="shared" si="12"/>
        <v>0</v>
      </c>
      <c r="AA88" s="55">
        <f t="shared" si="12"/>
        <v>0</v>
      </c>
      <c r="AB88" s="55">
        <f t="shared" si="12"/>
        <v>0</v>
      </c>
      <c r="AC88" s="55">
        <f t="shared" si="12"/>
        <v>0</v>
      </c>
      <c r="AD88" s="55">
        <f t="shared" si="12"/>
        <v>0</v>
      </c>
      <c r="AE88" s="55">
        <f t="shared" si="12"/>
        <v>0</v>
      </c>
      <c r="AF88" s="55">
        <f t="shared" si="12"/>
        <v>0</v>
      </c>
      <c r="AG88" s="55">
        <f t="shared" si="12"/>
        <v>0</v>
      </c>
      <c r="AH88" s="55">
        <f t="shared" si="12"/>
        <v>0</v>
      </c>
      <c r="AI88" s="55">
        <f t="shared" si="12"/>
        <v>0</v>
      </c>
      <c r="AJ88" s="55">
        <f t="shared" si="12"/>
        <v>0</v>
      </c>
      <c r="AK88" s="55">
        <f t="shared" si="12"/>
        <v>0</v>
      </c>
      <c r="AL88" s="55">
        <f t="shared" si="12"/>
        <v>0</v>
      </c>
      <c r="AN88" s="2"/>
      <c r="AO88" s="2"/>
    </row>
    <row r="89" spans="1:42" ht="15.75">
      <c r="A89" s="7"/>
      <c r="B89" s="79" t="s">
        <v>109</v>
      </c>
      <c r="C89" s="79"/>
      <c r="D89" s="79"/>
      <c r="E89" s="43"/>
      <c r="F89" s="77"/>
      <c r="G89" s="79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68"/>
      <c r="X89" s="68"/>
      <c r="Y89" s="68"/>
      <c r="Z89" s="68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8"/>
      <c r="AN89" s="2"/>
      <c r="AO89" s="2"/>
    </row>
    <row r="90" spans="1:42" s="38" customFormat="1" ht="15.75">
      <c r="A90" s="32"/>
      <c r="B90" s="77" t="s">
        <v>110</v>
      </c>
      <c r="C90" s="77"/>
      <c r="D90" s="77"/>
      <c r="E90" s="79"/>
      <c r="F90" s="77"/>
      <c r="G90" s="63"/>
      <c r="H90" s="77"/>
      <c r="I90" s="77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85"/>
      <c r="X90" s="85"/>
      <c r="Y90" s="85"/>
      <c r="Z90" s="85"/>
      <c r="AA90" s="79"/>
      <c r="AB90" s="79"/>
      <c r="AC90" s="79"/>
      <c r="AD90" s="79"/>
      <c r="AE90" s="77"/>
      <c r="AF90" s="79"/>
      <c r="AG90" s="79"/>
      <c r="AH90" s="79"/>
      <c r="AI90" s="79"/>
      <c r="AJ90" s="79"/>
      <c r="AK90" s="79"/>
      <c r="AL90" s="86"/>
      <c r="AM90" s="5"/>
      <c r="AN90" s="87"/>
      <c r="AO90" s="57"/>
    </row>
    <row r="91" spans="1:42" s="38" customFormat="1" ht="15.75">
      <c r="A91" s="32"/>
      <c r="B91" s="77" t="s">
        <v>111</v>
      </c>
      <c r="C91" s="77"/>
      <c r="D91" s="77"/>
      <c r="E91" s="79"/>
      <c r="F91" s="77"/>
      <c r="G91" s="63"/>
      <c r="H91" s="77"/>
      <c r="I91" s="77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85"/>
      <c r="X91" s="85"/>
      <c r="Y91" s="85"/>
      <c r="Z91" s="85"/>
      <c r="AA91" s="79"/>
      <c r="AB91" s="79"/>
      <c r="AC91" s="79"/>
      <c r="AD91" s="79"/>
      <c r="AE91" s="77"/>
      <c r="AF91" s="79"/>
      <c r="AG91" s="79"/>
      <c r="AH91" s="79"/>
      <c r="AI91" s="79"/>
      <c r="AJ91" s="79"/>
      <c r="AK91" s="79"/>
      <c r="AL91" s="86"/>
      <c r="AM91" s="5"/>
      <c r="AN91" s="87"/>
      <c r="AO91" s="57"/>
    </row>
    <row r="92" spans="1:42" s="38" customFormat="1" ht="15.75">
      <c r="A92" s="32"/>
      <c r="B92" s="77" t="s">
        <v>112</v>
      </c>
      <c r="C92" s="77"/>
      <c r="D92" s="77"/>
      <c r="E92" s="79"/>
      <c r="F92" s="77"/>
      <c r="G92" s="63"/>
      <c r="H92" s="77"/>
      <c r="I92" s="77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85"/>
      <c r="X92" s="85"/>
      <c r="Y92" s="85"/>
      <c r="Z92" s="85"/>
      <c r="AA92" s="79"/>
      <c r="AB92" s="79"/>
      <c r="AC92" s="79"/>
      <c r="AD92" s="79"/>
      <c r="AE92" s="77"/>
      <c r="AF92" s="79"/>
      <c r="AG92" s="79"/>
      <c r="AH92" s="79"/>
      <c r="AI92" s="79"/>
      <c r="AJ92" s="79"/>
      <c r="AK92" s="79"/>
      <c r="AL92" s="86"/>
      <c r="AM92" s="5"/>
      <c r="AN92" s="87"/>
      <c r="AO92" s="57"/>
    </row>
    <row r="93" spans="1:42" s="38" customFormat="1" ht="15.75">
      <c r="A93" s="32"/>
      <c r="B93" s="77" t="s">
        <v>113</v>
      </c>
      <c r="C93" s="77"/>
      <c r="D93" s="77"/>
      <c r="E93" s="79"/>
      <c r="F93" s="77"/>
      <c r="G93" s="63"/>
      <c r="H93" s="77"/>
      <c r="I93" s="77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85"/>
      <c r="X93" s="85"/>
      <c r="Y93" s="85"/>
      <c r="Z93" s="85"/>
      <c r="AA93" s="79"/>
      <c r="AB93" s="79"/>
      <c r="AC93" s="79"/>
      <c r="AD93" s="79"/>
      <c r="AE93" s="77"/>
      <c r="AF93" s="79"/>
      <c r="AG93" s="79"/>
      <c r="AH93" s="79"/>
      <c r="AI93" s="79"/>
      <c r="AJ93" s="79"/>
      <c r="AK93" s="79"/>
      <c r="AL93" s="86"/>
      <c r="AM93" s="5"/>
      <c r="AN93" s="87"/>
      <c r="AO93" s="57"/>
    </row>
    <row r="94" spans="1:42" s="38" customFormat="1" ht="15.75">
      <c r="A94" s="32"/>
      <c r="B94" s="77" t="s">
        <v>114</v>
      </c>
      <c r="C94" s="77"/>
      <c r="D94" s="77"/>
      <c r="E94" s="79"/>
      <c r="F94" s="77"/>
      <c r="G94" s="63"/>
      <c r="H94" s="77"/>
      <c r="I94" s="77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85"/>
      <c r="X94" s="85"/>
      <c r="Y94" s="85"/>
      <c r="Z94" s="85"/>
      <c r="AA94" s="79"/>
      <c r="AB94" s="79"/>
      <c r="AC94" s="79"/>
      <c r="AD94" s="79"/>
      <c r="AE94" s="77"/>
      <c r="AF94" s="79"/>
      <c r="AG94" s="79"/>
      <c r="AH94" s="79"/>
      <c r="AI94" s="79"/>
      <c r="AJ94" s="79"/>
      <c r="AK94" s="79"/>
      <c r="AL94" s="86"/>
      <c r="AM94" s="5"/>
      <c r="AN94" s="87"/>
      <c r="AO94" s="57"/>
    </row>
    <row r="95" spans="1:42" s="38" customFormat="1" ht="16.5" thickBot="1">
      <c r="A95" s="32"/>
      <c r="B95" s="81" t="s">
        <v>115</v>
      </c>
      <c r="C95" s="81"/>
      <c r="D95" s="81"/>
      <c r="E95" s="88"/>
      <c r="F95" s="77"/>
      <c r="G95" s="63"/>
      <c r="H95" s="77"/>
      <c r="I95" s="77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85"/>
      <c r="X95" s="85"/>
      <c r="Y95" s="85"/>
      <c r="Z95" s="85"/>
      <c r="AA95" s="79"/>
      <c r="AB95" s="79"/>
      <c r="AC95" s="79"/>
      <c r="AD95" s="79"/>
      <c r="AE95" s="77"/>
      <c r="AF95" s="79"/>
      <c r="AG95" s="79"/>
      <c r="AH95" s="79"/>
      <c r="AI95" s="79"/>
      <c r="AJ95" s="79"/>
      <c r="AK95" s="79"/>
      <c r="AL95" s="86"/>
      <c r="AM95" s="5"/>
      <c r="AN95" s="87"/>
      <c r="AO95" s="57"/>
    </row>
    <row r="96" spans="1:42" s="38" customFormat="1" ht="16.5" thickBot="1">
      <c r="A96" s="32"/>
      <c r="B96" s="82" t="s">
        <v>116</v>
      </c>
      <c r="C96" s="89"/>
      <c r="D96" s="89"/>
      <c r="E96" s="90">
        <f>SUM(E90:E95)</f>
        <v>0</v>
      </c>
      <c r="F96" s="91"/>
      <c r="G96" s="63"/>
      <c r="H96" s="77"/>
      <c r="I96" s="77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85"/>
      <c r="X96" s="85"/>
      <c r="Y96" s="85"/>
      <c r="Z96" s="85"/>
      <c r="AA96" s="79"/>
      <c r="AB96" s="79"/>
      <c r="AC96" s="79"/>
      <c r="AD96" s="79"/>
      <c r="AE96" s="77"/>
      <c r="AF96" s="79"/>
      <c r="AG96" s="79"/>
      <c r="AH96" s="79"/>
      <c r="AI96" s="79"/>
      <c r="AJ96" s="79"/>
      <c r="AK96" s="79"/>
      <c r="AL96" s="86"/>
      <c r="AM96" s="5"/>
      <c r="AN96" s="87"/>
      <c r="AO96" s="57"/>
    </row>
    <row r="97" spans="1:41" ht="16.5" thickBot="1">
      <c r="A97" s="7"/>
      <c r="B97" s="82" t="s">
        <v>108</v>
      </c>
      <c r="C97" s="83">
        <f>SUM(C75:C96)</f>
        <v>10000000</v>
      </c>
      <c r="D97" s="84"/>
      <c r="E97" s="55">
        <f>SUM(E75:E96)</f>
        <v>10136951.203402368</v>
      </c>
      <c r="F97" s="55">
        <f>SUM(F75:F96)</f>
        <v>0</v>
      </c>
      <c r="G97" s="55">
        <f>SUM(G75:G96)</f>
        <v>0</v>
      </c>
      <c r="H97" s="55">
        <f>SUM(H88:H96)</f>
        <v>80302274.050489977</v>
      </c>
      <c r="I97" s="55">
        <f t="shared" ref="I97:AK97" si="13">SUM(I88:I96)</f>
        <v>20374487.853837609</v>
      </c>
      <c r="J97" s="55">
        <f t="shared" si="13"/>
        <v>24480753.553331401</v>
      </c>
      <c r="K97" s="55">
        <f t="shared" si="13"/>
        <v>0</v>
      </c>
      <c r="L97" s="55">
        <f t="shared" si="13"/>
        <v>0</v>
      </c>
      <c r="M97" s="55">
        <f t="shared" si="13"/>
        <v>0</v>
      </c>
      <c r="N97" s="55">
        <f t="shared" si="13"/>
        <v>0</v>
      </c>
      <c r="O97" s="55">
        <f t="shared" si="13"/>
        <v>0</v>
      </c>
      <c r="P97" s="55">
        <f t="shared" si="13"/>
        <v>0</v>
      </c>
      <c r="Q97" s="55">
        <f t="shared" si="13"/>
        <v>928.72928285392163</v>
      </c>
      <c r="R97" s="55">
        <f t="shared" si="13"/>
        <v>0</v>
      </c>
      <c r="S97" s="55">
        <f t="shared" si="13"/>
        <v>0</v>
      </c>
      <c r="T97" s="55">
        <f t="shared" si="13"/>
        <v>35095004.679242373</v>
      </c>
      <c r="U97" s="55">
        <f t="shared" si="13"/>
        <v>351099.23479577032</v>
      </c>
      <c r="V97" s="55">
        <f t="shared" si="13"/>
        <v>0</v>
      </c>
      <c r="W97" s="55">
        <f t="shared" si="13"/>
        <v>0</v>
      </c>
      <c r="X97" s="55">
        <f t="shared" si="13"/>
        <v>0</v>
      </c>
      <c r="Y97" s="55">
        <f t="shared" si="13"/>
        <v>0</v>
      </c>
      <c r="Z97" s="55">
        <f t="shared" si="13"/>
        <v>0</v>
      </c>
      <c r="AA97" s="55">
        <f t="shared" si="13"/>
        <v>0</v>
      </c>
      <c r="AB97" s="55">
        <f t="shared" si="13"/>
        <v>0</v>
      </c>
      <c r="AC97" s="55">
        <f t="shared" si="13"/>
        <v>0</v>
      </c>
      <c r="AD97" s="55">
        <f t="shared" si="13"/>
        <v>0</v>
      </c>
      <c r="AE97" s="55">
        <f t="shared" si="13"/>
        <v>0</v>
      </c>
      <c r="AF97" s="55">
        <f t="shared" si="13"/>
        <v>0</v>
      </c>
      <c r="AG97" s="55">
        <f t="shared" si="13"/>
        <v>0</v>
      </c>
      <c r="AH97" s="55">
        <f t="shared" si="13"/>
        <v>0</v>
      </c>
      <c r="AI97" s="55">
        <f t="shared" si="13"/>
        <v>0</v>
      </c>
      <c r="AJ97" s="55">
        <f t="shared" si="13"/>
        <v>0</v>
      </c>
      <c r="AK97" s="55">
        <f t="shared" si="13"/>
        <v>0</v>
      </c>
      <c r="AL97" s="55">
        <f>SUM(AL88:AL96)</f>
        <v>0</v>
      </c>
      <c r="AN97" s="2"/>
      <c r="AO97" s="2"/>
    </row>
  </sheetData>
  <mergeCells count="31">
    <mergeCell ref="AC10:AD10"/>
    <mergeCell ref="AF10:AG10"/>
    <mergeCell ref="AH10:AI10"/>
    <mergeCell ref="AK11:AK13"/>
    <mergeCell ref="K12:R12"/>
    <mergeCell ref="S12:T12"/>
    <mergeCell ref="U12:U14"/>
    <mergeCell ref="L13:N13"/>
    <mergeCell ref="O13:R13"/>
    <mergeCell ref="W11:X11"/>
    <mergeCell ref="Y11:Z11"/>
    <mergeCell ref="AA11:AB11"/>
    <mergeCell ref="AC11:AD11"/>
    <mergeCell ref="AE11:AE13"/>
    <mergeCell ref="AJ11:AJ13"/>
    <mergeCell ref="V7:AJ7"/>
    <mergeCell ref="W8:AE8"/>
    <mergeCell ref="AF8:AJ8"/>
    <mergeCell ref="AL8:AL14"/>
    <mergeCell ref="B9:B14"/>
    <mergeCell ref="E9:G14"/>
    <mergeCell ref="H9:H14"/>
    <mergeCell ref="I9:I14"/>
    <mergeCell ref="J9:J14"/>
    <mergeCell ref="K9:U9"/>
    <mergeCell ref="W9:Z9"/>
    <mergeCell ref="AC9:AD9"/>
    <mergeCell ref="AF9:AG9"/>
    <mergeCell ref="AH9:AI9"/>
    <mergeCell ref="W10:Z10"/>
    <mergeCell ref="AA10:AB10"/>
  </mergeCells>
  <printOptions gridLines="1"/>
  <pageMargins left="0.78740157480314965" right="0.70866141732283472" top="0.74803149606299213" bottom="0.74803149606299213" header="0.31496062992125984" footer="0.31496062992125984"/>
  <pageSetup scale="27" orientation="landscape" r:id="rId1"/>
  <headerFooter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J50"/>
  <sheetViews>
    <sheetView topLeftCell="G1" workbookViewId="0">
      <selection activeCell="F31" sqref="F31:I31"/>
    </sheetView>
  </sheetViews>
  <sheetFormatPr baseColWidth="10" defaultRowHeight="15"/>
  <cols>
    <col min="2" max="2" width="28.28515625" customWidth="1"/>
    <col min="3" max="3" width="11.42578125" style="212"/>
    <col min="4" max="10" width="11.42578125" customWidth="1"/>
    <col min="11" max="17" width="11.42578125" hidden="1" customWidth="1"/>
    <col min="18" max="19" width="11.42578125" customWidth="1"/>
    <col min="21" max="21" width="11.42578125" customWidth="1"/>
    <col min="24" max="33" width="11.42578125" customWidth="1"/>
    <col min="257" max="257" width="10.28515625" customWidth="1"/>
    <col min="258" max="258" width="9.5703125" customWidth="1"/>
    <col min="263" max="275" width="11.42578125" customWidth="1"/>
    <col min="513" max="513" width="10.28515625" customWidth="1"/>
    <col min="514" max="514" width="9.5703125" customWidth="1"/>
    <col min="519" max="531" width="11.42578125" customWidth="1"/>
    <col min="769" max="769" width="10.28515625" customWidth="1"/>
    <col min="770" max="770" width="9.5703125" customWidth="1"/>
    <col min="775" max="787" width="11.42578125" customWidth="1"/>
    <col min="1025" max="1025" width="10.28515625" customWidth="1"/>
    <col min="1026" max="1026" width="9.5703125" customWidth="1"/>
    <col min="1031" max="1043" width="11.42578125" customWidth="1"/>
    <col min="1281" max="1281" width="10.28515625" customWidth="1"/>
    <col min="1282" max="1282" width="9.5703125" customWidth="1"/>
    <col min="1287" max="1299" width="11.42578125" customWidth="1"/>
    <col min="1537" max="1537" width="10.28515625" customWidth="1"/>
    <col min="1538" max="1538" width="9.5703125" customWidth="1"/>
    <col min="1543" max="1555" width="11.42578125" customWidth="1"/>
    <col min="1793" max="1793" width="10.28515625" customWidth="1"/>
    <col min="1794" max="1794" width="9.5703125" customWidth="1"/>
    <col min="1799" max="1811" width="11.42578125" customWidth="1"/>
    <col min="2049" max="2049" width="10.28515625" customWidth="1"/>
    <col min="2050" max="2050" width="9.5703125" customWidth="1"/>
    <col min="2055" max="2067" width="11.42578125" customWidth="1"/>
    <col min="2305" max="2305" width="10.28515625" customWidth="1"/>
    <col min="2306" max="2306" width="9.5703125" customWidth="1"/>
    <col min="2311" max="2323" width="11.42578125" customWidth="1"/>
    <col min="2561" max="2561" width="10.28515625" customWidth="1"/>
    <col min="2562" max="2562" width="9.5703125" customWidth="1"/>
    <col min="2567" max="2579" width="11.42578125" customWidth="1"/>
    <col min="2817" max="2817" width="10.28515625" customWidth="1"/>
    <col min="2818" max="2818" width="9.5703125" customWidth="1"/>
    <col min="2823" max="2835" width="11.42578125" customWidth="1"/>
    <col min="3073" max="3073" width="10.28515625" customWidth="1"/>
    <col min="3074" max="3074" width="9.5703125" customWidth="1"/>
    <col min="3079" max="3091" width="11.42578125" customWidth="1"/>
    <col min="3329" max="3329" width="10.28515625" customWidth="1"/>
    <col min="3330" max="3330" width="9.5703125" customWidth="1"/>
    <col min="3335" max="3347" width="11.42578125" customWidth="1"/>
    <col min="3585" max="3585" width="10.28515625" customWidth="1"/>
    <col min="3586" max="3586" width="9.5703125" customWidth="1"/>
    <col min="3591" max="3603" width="11.42578125" customWidth="1"/>
    <col min="3841" max="3841" width="10.28515625" customWidth="1"/>
    <col min="3842" max="3842" width="9.5703125" customWidth="1"/>
    <col min="3847" max="3859" width="11.42578125" customWidth="1"/>
    <col min="4097" max="4097" width="10.28515625" customWidth="1"/>
    <col min="4098" max="4098" width="9.5703125" customWidth="1"/>
    <col min="4103" max="4115" width="11.42578125" customWidth="1"/>
    <col min="4353" max="4353" width="10.28515625" customWidth="1"/>
    <col min="4354" max="4354" width="9.5703125" customWidth="1"/>
    <col min="4359" max="4371" width="11.42578125" customWidth="1"/>
    <col min="4609" max="4609" width="10.28515625" customWidth="1"/>
    <col min="4610" max="4610" width="9.5703125" customWidth="1"/>
    <col min="4615" max="4627" width="11.42578125" customWidth="1"/>
    <col min="4865" max="4865" width="10.28515625" customWidth="1"/>
    <col min="4866" max="4866" width="9.5703125" customWidth="1"/>
    <col min="4871" max="4883" width="11.42578125" customWidth="1"/>
    <col min="5121" max="5121" width="10.28515625" customWidth="1"/>
    <col min="5122" max="5122" width="9.5703125" customWidth="1"/>
    <col min="5127" max="5139" width="11.42578125" customWidth="1"/>
    <col min="5377" max="5377" width="10.28515625" customWidth="1"/>
    <col min="5378" max="5378" width="9.5703125" customWidth="1"/>
    <col min="5383" max="5395" width="11.42578125" customWidth="1"/>
    <col min="5633" max="5633" width="10.28515625" customWidth="1"/>
    <col min="5634" max="5634" width="9.5703125" customWidth="1"/>
    <col min="5639" max="5651" width="11.42578125" customWidth="1"/>
    <col min="5889" max="5889" width="10.28515625" customWidth="1"/>
    <col min="5890" max="5890" width="9.5703125" customWidth="1"/>
    <col min="5895" max="5907" width="11.42578125" customWidth="1"/>
    <col min="6145" max="6145" width="10.28515625" customWidth="1"/>
    <col min="6146" max="6146" width="9.5703125" customWidth="1"/>
    <col min="6151" max="6163" width="11.42578125" customWidth="1"/>
    <col min="6401" max="6401" width="10.28515625" customWidth="1"/>
    <col min="6402" max="6402" width="9.5703125" customWidth="1"/>
    <col min="6407" max="6419" width="11.42578125" customWidth="1"/>
    <col min="6657" max="6657" width="10.28515625" customWidth="1"/>
    <col min="6658" max="6658" width="9.5703125" customWidth="1"/>
    <col min="6663" max="6675" width="11.42578125" customWidth="1"/>
    <col min="6913" max="6913" width="10.28515625" customWidth="1"/>
    <col min="6914" max="6914" width="9.5703125" customWidth="1"/>
    <col min="6919" max="6931" width="11.42578125" customWidth="1"/>
    <col min="7169" max="7169" width="10.28515625" customWidth="1"/>
    <col min="7170" max="7170" width="9.5703125" customWidth="1"/>
    <col min="7175" max="7187" width="11.42578125" customWidth="1"/>
    <col min="7425" max="7425" width="10.28515625" customWidth="1"/>
    <col min="7426" max="7426" width="9.5703125" customWidth="1"/>
    <col min="7431" max="7443" width="11.42578125" customWidth="1"/>
    <col min="7681" max="7681" width="10.28515625" customWidth="1"/>
    <col min="7682" max="7682" width="9.5703125" customWidth="1"/>
    <col min="7687" max="7699" width="11.42578125" customWidth="1"/>
    <col min="7937" max="7937" width="10.28515625" customWidth="1"/>
    <col min="7938" max="7938" width="9.5703125" customWidth="1"/>
    <col min="7943" max="7955" width="11.42578125" customWidth="1"/>
    <col min="8193" max="8193" width="10.28515625" customWidth="1"/>
    <col min="8194" max="8194" width="9.5703125" customWidth="1"/>
    <col min="8199" max="8211" width="11.42578125" customWidth="1"/>
    <col min="8449" max="8449" width="10.28515625" customWidth="1"/>
    <col min="8450" max="8450" width="9.5703125" customWidth="1"/>
    <col min="8455" max="8467" width="11.42578125" customWidth="1"/>
    <col min="8705" max="8705" width="10.28515625" customWidth="1"/>
    <col min="8706" max="8706" width="9.5703125" customWidth="1"/>
    <col min="8711" max="8723" width="11.42578125" customWidth="1"/>
    <col min="8961" max="8961" width="10.28515625" customWidth="1"/>
    <col min="8962" max="8962" width="9.5703125" customWidth="1"/>
    <col min="8967" max="8979" width="11.42578125" customWidth="1"/>
    <col min="9217" max="9217" width="10.28515625" customWidth="1"/>
    <col min="9218" max="9218" width="9.5703125" customWidth="1"/>
    <col min="9223" max="9235" width="11.42578125" customWidth="1"/>
    <col min="9473" max="9473" width="10.28515625" customWidth="1"/>
    <col min="9474" max="9474" width="9.5703125" customWidth="1"/>
    <col min="9479" max="9491" width="11.42578125" customWidth="1"/>
    <col min="9729" max="9729" width="10.28515625" customWidth="1"/>
    <col min="9730" max="9730" width="9.5703125" customWidth="1"/>
    <col min="9735" max="9747" width="11.42578125" customWidth="1"/>
    <col min="9985" max="9985" width="10.28515625" customWidth="1"/>
    <col min="9986" max="9986" width="9.5703125" customWidth="1"/>
    <col min="9991" max="10003" width="11.42578125" customWidth="1"/>
    <col min="10241" max="10241" width="10.28515625" customWidth="1"/>
    <col min="10242" max="10242" width="9.5703125" customWidth="1"/>
    <col min="10247" max="10259" width="11.42578125" customWidth="1"/>
    <col min="10497" max="10497" width="10.28515625" customWidth="1"/>
    <col min="10498" max="10498" width="9.5703125" customWidth="1"/>
    <col min="10503" max="10515" width="11.42578125" customWidth="1"/>
    <col min="10753" max="10753" width="10.28515625" customWidth="1"/>
    <col min="10754" max="10754" width="9.5703125" customWidth="1"/>
    <col min="10759" max="10771" width="11.42578125" customWidth="1"/>
    <col min="11009" max="11009" width="10.28515625" customWidth="1"/>
    <col min="11010" max="11010" width="9.5703125" customWidth="1"/>
    <col min="11015" max="11027" width="11.42578125" customWidth="1"/>
    <col min="11265" max="11265" width="10.28515625" customWidth="1"/>
    <col min="11266" max="11266" width="9.5703125" customWidth="1"/>
    <col min="11271" max="11283" width="11.42578125" customWidth="1"/>
    <col min="11521" max="11521" width="10.28515625" customWidth="1"/>
    <col min="11522" max="11522" width="9.5703125" customWidth="1"/>
    <col min="11527" max="11539" width="11.42578125" customWidth="1"/>
    <col min="11777" max="11777" width="10.28515625" customWidth="1"/>
    <col min="11778" max="11778" width="9.5703125" customWidth="1"/>
    <col min="11783" max="11795" width="11.42578125" customWidth="1"/>
    <col min="12033" max="12033" width="10.28515625" customWidth="1"/>
    <col min="12034" max="12034" width="9.5703125" customWidth="1"/>
    <col min="12039" max="12051" width="11.42578125" customWidth="1"/>
    <col min="12289" max="12289" width="10.28515625" customWidth="1"/>
    <col min="12290" max="12290" width="9.5703125" customWidth="1"/>
    <col min="12295" max="12307" width="11.42578125" customWidth="1"/>
    <col min="12545" max="12545" width="10.28515625" customWidth="1"/>
    <col min="12546" max="12546" width="9.5703125" customWidth="1"/>
    <col min="12551" max="12563" width="11.42578125" customWidth="1"/>
    <col min="12801" max="12801" width="10.28515625" customWidth="1"/>
    <col min="12802" max="12802" width="9.5703125" customWidth="1"/>
    <col min="12807" max="12819" width="11.42578125" customWidth="1"/>
    <col min="13057" max="13057" width="10.28515625" customWidth="1"/>
    <col min="13058" max="13058" width="9.5703125" customWidth="1"/>
    <col min="13063" max="13075" width="11.42578125" customWidth="1"/>
    <col min="13313" max="13313" width="10.28515625" customWidth="1"/>
    <col min="13314" max="13314" width="9.5703125" customWidth="1"/>
    <col min="13319" max="13331" width="11.42578125" customWidth="1"/>
    <col min="13569" max="13569" width="10.28515625" customWidth="1"/>
    <col min="13570" max="13570" width="9.5703125" customWidth="1"/>
    <col min="13575" max="13587" width="11.42578125" customWidth="1"/>
    <col min="13825" max="13825" width="10.28515625" customWidth="1"/>
    <col min="13826" max="13826" width="9.5703125" customWidth="1"/>
    <col min="13831" max="13843" width="11.42578125" customWidth="1"/>
    <col min="14081" max="14081" width="10.28515625" customWidth="1"/>
    <col min="14082" max="14082" width="9.5703125" customWidth="1"/>
    <col min="14087" max="14099" width="11.42578125" customWidth="1"/>
    <col min="14337" max="14337" width="10.28515625" customWidth="1"/>
    <col min="14338" max="14338" width="9.5703125" customWidth="1"/>
    <col min="14343" max="14355" width="11.42578125" customWidth="1"/>
    <col min="14593" max="14593" width="10.28515625" customWidth="1"/>
    <col min="14594" max="14594" width="9.5703125" customWidth="1"/>
    <col min="14599" max="14611" width="11.42578125" customWidth="1"/>
    <col min="14849" max="14849" width="10.28515625" customWidth="1"/>
    <col min="14850" max="14850" width="9.5703125" customWidth="1"/>
    <col min="14855" max="14867" width="11.42578125" customWidth="1"/>
    <col min="15105" max="15105" width="10.28515625" customWidth="1"/>
    <col min="15106" max="15106" width="9.5703125" customWidth="1"/>
    <col min="15111" max="15123" width="11.42578125" customWidth="1"/>
    <col min="15361" max="15361" width="10.28515625" customWidth="1"/>
    <col min="15362" max="15362" width="9.5703125" customWidth="1"/>
    <col min="15367" max="15379" width="11.42578125" customWidth="1"/>
    <col min="15617" max="15617" width="10.28515625" customWidth="1"/>
    <col min="15618" max="15618" width="9.5703125" customWidth="1"/>
    <col min="15623" max="15635" width="11.42578125" customWidth="1"/>
    <col min="15873" max="15873" width="10.28515625" customWidth="1"/>
    <col min="15874" max="15874" width="9.5703125" customWidth="1"/>
    <col min="15879" max="15891" width="11.42578125" customWidth="1"/>
    <col min="16129" max="16129" width="10.28515625" customWidth="1"/>
    <col min="16130" max="16130" width="9.5703125" customWidth="1"/>
    <col min="16135" max="16147" width="11.42578125" customWidth="1"/>
  </cols>
  <sheetData>
    <row r="1" spans="1:36">
      <c r="A1" s="213"/>
      <c r="B1" s="388" t="s">
        <v>220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  <c r="AF1" s="388"/>
      <c r="AG1" s="213"/>
      <c r="AH1" s="214" t="s">
        <v>221</v>
      </c>
      <c r="AI1" s="213"/>
      <c r="AJ1" s="213"/>
    </row>
    <row r="2" spans="1:36">
      <c r="A2" s="213"/>
      <c r="B2" s="215"/>
      <c r="C2" s="216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3"/>
      <c r="S2" s="213"/>
      <c r="T2" s="213"/>
      <c r="U2" s="213"/>
      <c r="V2" s="213"/>
      <c r="W2" s="213"/>
      <c r="X2" s="213"/>
      <c r="Y2" s="213"/>
      <c r="Z2" s="217"/>
      <c r="AA2" s="213"/>
      <c r="AB2" s="213"/>
      <c r="AC2" s="213"/>
      <c r="AD2" s="217"/>
      <c r="AE2" s="213"/>
      <c r="AF2" s="217" t="s">
        <v>222</v>
      </c>
      <c r="AG2" s="217"/>
      <c r="AH2" s="218"/>
      <c r="AI2" s="213"/>
      <c r="AJ2" s="213"/>
    </row>
    <row r="3" spans="1:36">
      <c r="A3" s="213"/>
      <c r="B3" s="213"/>
      <c r="C3" s="219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</row>
    <row r="4" spans="1:36">
      <c r="A4" s="213"/>
      <c r="B4" s="220" t="s">
        <v>223</v>
      </c>
      <c r="C4" s="216"/>
      <c r="D4" s="220"/>
      <c r="E4" s="220"/>
      <c r="F4" s="220"/>
      <c r="G4" s="220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</row>
    <row r="5" spans="1:36">
      <c r="A5" s="213"/>
      <c r="B5" s="221"/>
      <c r="C5" s="222"/>
      <c r="D5" s="223"/>
      <c r="E5" s="220"/>
      <c r="F5" s="220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</row>
    <row r="6" spans="1:36">
      <c r="A6" s="213"/>
      <c r="B6" s="224" t="s">
        <v>224</v>
      </c>
      <c r="C6" s="225"/>
      <c r="D6" s="226"/>
      <c r="E6" s="227" t="s">
        <v>225</v>
      </c>
      <c r="F6" s="227"/>
      <c r="G6" s="227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</row>
    <row r="7" spans="1:36">
      <c r="A7" s="213"/>
      <c r="B7" s="224"/>
      <c r="C7" s="225"/>
      <c r="D7" s="226"/>
      <c r="E7" s="227"/>
      <c r="F7" s="227"/>
      <c r="G7" s="227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</row>
    <row r="8" spans="1:36" ht="24">
      <c r="A8" s="213"/>
      <c r="B8" s="224" t="s">
        <v>226</v>
      </c>
      <c r="C8" s="225"/>
      <c r="D8" s="226"/>
      <c r="E8" s="228" t="s">
        <v>227</v>
      </c>
      <c r="F8" s="228"/>
      <c r="G8" s="228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</row>
    <row r="9" spans="1:36">
      <c r="A9" s="213"/>
      <c r="B9" s="224"/>
      <c r="C9" s="225"/>
      <c r="D9" s="226"/>
      <c r="E9" s="227"/>
      <c r="F9" s="227"/>
      <c r="G9" s="227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</row>
    <row r="10" spans="1:36" ht="24">
      <c r="A10" s="213"/>
      <c r="B10" s="224" t="s">
        <v>228</v>
      </c>
      <c r="C10" s="225"/>
      <c r="D10" s="226"/>
      <c r="E10" s="228" t="s">
        <v>229</v>
      </c>
      <c r="F10" s="228"/>
      <c r="G10" s="228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</row>
    <row r="11" spans="1:36">
      <c r="A11" s="213"/>
      <c r="B11" s="224"/>
      <c r="C11" s="225"/>
      <c r="D11" s="226"/>
      <c r="E11" s="227"/>
      <c r="F11" s="227"/>
      <c r="G11" s="227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</row>
    <row r="12" spans="1:36">
      <c r="A12" s="213"/>
      <c r="B12" s="213"/>
      <c r="C12" s="219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</row>
    <row r="13" spans="1:36" ht="15.75" thickBot="1">
      <c r="A13" s="213"/>
      <c r="B13" s="229" t="s">
        <v>230</v>
      </c>
      <c r="C13" s="230"/>
      <c r="D13" s="229"/>
      <c r="E13" s="229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</row>
    <row r="14" spans="1:36">
      <c r="A14" s="213"/>
      <c r="B14" s="389" t="s">
        <v>231</v>
      </c>
      <c r="C14" s="392" t="s">
        <v>232</v>
      </c>
      <c r="D14" s="395" t="s">
        <v>233</v>
      </c>
      <c r="E14" s="392" t="s">
        <v>234</v>
      </c>
      <c r="F14" s="398" t="s">
        <v>235</v>
      </c>
      <c r="G14" s="399"/>
      <c r="H14" s="399"/>
      <c r="I14" s="399"/>
      <c r="J14" s="399"/>
      <c r="K14" s="399"/>
      <c r="L14" s="399"/>
      <c r="M14" s="399"/>
      <c r="N14" s="399"/>
      <c r="O14" s="399"/>
      <c r="P14" s="399"/>
      <c r="Q14" s="400"/>
      <c r="R14" s="401" t="s">
        <v>236</v>
      </c>
      <c r="S14" s="402"/>
      <c r="T14" s="402"/>
      <c r="U14" s="402"/>
      <c r="V14" s="402"/>
      <c r="W14" s="402"/>
      <c r="X14" s="402"/>
      <c r="Y14" s="402"/>
      <c r="Z14" s="402"/>
      <c r="AA14" s="402"/>
      <c r="AB14" s="402"/>
      <c r="AC14" s="402"/>
      <c r="AD14" s="402"/>
      <c r="AE14" s="402"/>
      <c r="AF14" s="403"/>
      <c r="AG14" s="410" t="s">
        <v>237</v>
      </c>
      <c r="AH14" s="410" t="s">
        <v>238</v>
      </c>
      <c r="AI14" s="213"/>
      <c r="AJ14" s="213"/>
    </row>
    <row r="15" spans="1:36">
      <c r="A15" s="213"/>
      <c r="B15" s="390"/>
      <c r="C15" s="393"/>
      <c r="D15" s="396"/>
      <c r="E15" s="393"/>
      <c r="F15" s="415" t="s">
        <v>239</v>
      </c>
      <c r="G15" s="416"/>
      <c r="H15" s="416"/>
      <c r="I15" s="417"/>
      <c r="J15" s="398" t="s">
        <v>240</v>
      </c>
      <c r="K15" s="399"/>
      <c r="L15" s="399"/>
      <c r="M15" s="399"/>
      <c r="N15" s="399"/>
      <c r="O15" s="399"/>
      <c r="P15" s="399"/>
      <c r="Q15" s="400"/>
      <c r="R15" s="424" t="s">
        <v>241</v>
      </c>
      <c r="S15" s="425"/>
      <c r="T15" s="425"/>
      <c r="U15" s="425"/>
      <c r="V15" s="425"/>
      <c r="W15" s="425"/>
      <c r="X15" s="425"/>
      <c r="Y15" s="425"/>
      <c r="Z15" s="426"/>
      <c r="AA15" s="424" t="s">
        <v>242</v>
      </c>
      <c r="AB15" s="425"/>
      <c r="AC15" s="425"/>
      <c r="AD15" s="425"/>
      <c r="AE15" s="426"/>
      <c r="AF15" s="410" t="s">
        <v>243</v>
      </c>
      <c r="AG15" s="414"/>
      <c r="AH15" s="414"/>
      <c r="AI15" s="213"/>
      <c r="AJ15" s="213"/>
    </row>
    <row r="16" spans="1:36">
      <c r="A16" s="213"/>
      <c r="B16" s="390"/>
      <c r="C16" s="393"/>
      <c r="D16" s="396"/>
      <c r="E16" s="393"/>
      <c r="F16" s="418"/>
      <c r="G16" s="419"/>
      <c r="H16" s="419"/>
      <c r="I16" s="420"/>
      <c r="J16" s="427" t="s">
        <v>25</v>
      </c>
      <c r="K16" s="428"/>
      <c r="L16" s="428"/>
      <c r="M16" s="428"/>
      <c r="N16" s="429"/>
      <c r="O16" s="398" t="s">
        <v>26</v>
      </c>
      <c r="P16" s="399"/>
      <c r="Q16" s="409" t="s">
        <v>27</v>
      </c>
      <c r="R16" s="404" t="s">
        <v>12</v>
      </c>
      <c r="S16" s="405"/>
      <c r="T16" s="405"/>
      <c r="U16" s="405"/>
      <c r="V16" s="405"/>
      <c r="W16" s="406"/>
      <c r="X16" s="407" t="s">
        <v>14</v>
      </c>
      <c r="Y16" s="408"/>
      <c r="Z16" s="409" t="s">
        <v>83</v>
      </c>
      <c r="AA16" s="232" t="s">
        <v>12</v>
      </c>
      <c r="AB16" s="233"/>
      <c r="AC16" s="407" t="s">
        <v>14</v>
      </c>
      <c r="AD16" s="408"/>
      <c r="AE16" s="410" t="s">
        <v>21</v>
      </c>
      <c r="AF16" s="414"/>
      <c r="AG16" s="414"/>
      <c r="AH16" s="414"/>
      <c r="AI16" s="213"/>
      <c r="AJ16" s="213"/>
    </row>
    <row r="17" spans="1:36">
      <c r="A17" s="213"/>
      <c r="B17" s="390"/>
      <c r="C17" s="393"/>
      <c r="D17" s="396"/>
      <c r="E17" s="393"/>
      <c r="F17" s="421"/>
      <c r="G17" s="422"/>
      <c r="H17" s="422"/>
      <c r="I17" s="423"/>
      <c r="J17" s="409" t="s">
        <v>244</v>
      </c>
      <c r="K17" s="409" t="s">
        <v>245</v>
      </c>
      <c r="L17" s="410" t="s">
        <v>246</v>
      </c>
      <c r="M17" s="410" t="s">
        <v>247</v>
      </c>
      <c r="N17" s="410" t="s">
        <v>248</v>
      </c>
      <c r="O17" s="410" t="s">
        <v>39</v>
      </c>
      <c r="P17" s="412" t="s">
        <v>40</v>
      </c>
      <c r="Q17" s="393"/>
      <c r="R17" s="407" t="s">
        <v>249</v>
      </c>
      <c r="S17" s="408"/>
      <c r="T17" s="407" t="s">
        <v>250</v>
      </c>
      <c r="U17" s="408"/>
      <c r="V17" s="398" t="s">
        <v>251</v>
      </c>
      <c r="W17" s="400"/>
      <c r="X17" s="441" t="s">
        <v>251</v>
      </c>
      <c r="Y17" s="442"/>
      <c r="Z17" s="393"/>
      <c r="AA17" s="409" t="s">
        <v>252</v>
      </c>
      <c r="AB17" s="409" t="s">
        <v>253</v>
      </c>
      <c r="AC17" s="409" t="s">
        <v>252</v>
      </c>
      <c r="AD17" s="409" t="s">
        <v>253</v>
      </c>
      <c r="AE17" s="414"/>
      <c r="AF17" s="414"/>
      <c r="AG17" s="414"/>
      <c r="AH17" s="414"/>
      <c r="AI17" s="213"/>
      <c r="AJ17" s="213"/>
    </row>
    <row r="18" spans="1:36" ht="56.25">
      <c r="A18" s="213"/>
      <c r="B18" s="391"/>
      <c r="C18" s="394"/>
      <c r="D18" s="397"/>
      <c r="E18" s="394"/>
      <c r="F18" s="283" t="s">
        <v>254</v>
      </c>
      <c r="G18" s="283" t="s">
        <v>255</v>
      </c>
      <c r="H18" s="283" t="s">
        <v>256</v>
      </c>
      <c r="I18" s="283" t="s">
        <v>257</v>
      </c>
      <c r="J18" s="394"/>
      <c r="K18" s="394"/>
      <c r="L18" s="411"/>
      <c r="M18" s="411"/>
      <c r="N18" s="411"/>
      <c r="O18" s="411"/>
      <c r="P18" s="413"/>
      <c r="Q18" s="394"/>
      <c r="R18" s="234" t="s">
        <v>252</v>
      </c>
      <c r="S18" s="234" t="s">
        <v>253</v>
      </c>
      <c r="T18" s="234" t="s">
        <v>252</v>
      </c>
      <c r="U18" s="234" t="s">
        <v>253</v>
      </c>
      <c r="V18" s="285" t="s">
        <v>252</v>
      </c>
      <c r="W18" s="283" t="s">
        <v>253</v>
      </c>
      <c r="X18" s="285" t="s">
        <v>252</v>
      </c>
      <c r="Y18" s="283" t="s">
        <v>253</v>
      </c>
      <c r="Z18" s="394"/>
      <c r="AA18" s="394"/>
      <c r="AB18" s="394"/>
      <c r="AC18" s="394"/>
      <c r="AD18" s="394"/>
      <c r="AE18" s="411"/>
      <c r="AF18" s="411"/>
      <c r="AG18" s="411"/>
      <c r="AH18" s="411"/>
      <c r="AI18" s="213"/>
      <c r="AJ18" s="213"/>
    </row>
    <row r="19" spans="1:36">
      <c r="A19" s="213"/>
      <c r="B19" s="235" t="s">
        <v>258</v>
      </c>
      <c r="C19" s="284" t="s">
        <v>259</v>
      </c>
      <c r="D19" s="236" t="s">
        <v>260</v>
      </c>
      <c r="E19" s="237" t="s">
        <v>261</v>
      </c>
      <c r="F19" s="237" t="s">
        <v>262</v>
      </c>
      <c r="G19" s="237" t="s">
        <v>263</v>
      </c>
      <c r="H19" s="237" t="s">
        <v>264</v>
      </c>
      <c r="I19" s="237" t="s">
        <v>265</v>
      </c>
      <c r="J19" s="237" t="s">
        <v>266</v>
      </c>
      <c r="K19" s="237" t="s">
        <v>267</v>
      </c>
      <c r="L19" s="237" t="s">
        <v>268</v>
      </c>
      <c r="M19" s="237" t="s">
        <v>269</v>
      </c>
      <c r="N19" s="237" t="s">
        <v>270</v>
      </c>
      <c r="O19" s="237" t="s">
        <v>271</v>
      </c>
      <c r="P19" s="237" t="s">
        <v>272</v>
      </c>
      <c r="Q19" s="237" t="s">
        <v>273</v>
      </c>
      <c r="R19" s="238" t="s">
        <v>274</v>
      </c>
      <c r="S19" s="238" t="s">
        <v>275</v>
      </c>
      <c r="T19" s="237" t="s">
        <v>276</v>
      </c>
      <c r="U19" s="237" t="s">
        <v>277</v>
      </c>
      <c r="V19" s="237" t="s">
        <v>278</v>
      </c>
      <c r="W19" s="237" t="s">
        <v>279</v>
      </c>
      <c r="X19" s="237" t="s">
        <v>280</v>
      </c>
      <c r="Y19" s="237" t="s">
        <v>281</v>
      </c>
      <c r="Z19" s="237" t="s">
        <v>282</v>
      </c>
      <c r="AA19" s="237" t="s">
        <v>283</v>
      </c>
      <c r="AB19" s="237" t="s">
        <v>284</v>
      </c>
      <c r="AC19" s="237" t="s">
        <v>285</v>
      </c>
      <c r="AD19" s="237" t="s">
        <v>286</v>
      </c>
      <c r="AE19" s="237" t="s">
        <v>287</v>
      </c>
      <c r="AF19" s="237" t="s">
        <v>288</v>
      </c>
      <c r="AG19" s="237" t="s">
        <v>289</v>
      </c>
      <c r="AH19" s="237" t="s">
        <v>290</v>
      </c>
      <c r="AI19" s="213"/>
      <c r="AJ19" s="213"/>
    </row>
    <row r="20" spans="1:36">
      <c r="A20" s="213"/>
      <c r="B20" s="239" t="s">
        <v>218</v>
      </c>
      <c r="C20" s="240" t="s">
        <v>302</v>
      </c>
      <c r="D20" s="238"/>
      <c r="E20" s="238"/>
      <c r="F20" s="241">
        <f>-'RREE  at2023'!I75</f>
        <v>1825000</v>
      </c>
      <c r="G20" s="244">
        <f>-'RREE  at2023'!I76-'RREE  at2023'!I77</f>
        <v>708343.08060827001</v>
      </c>
      <c r="H20" s="238"/>
      <c r="I20" s="242">
        <f>-'RREE  at2023'!I78</f>
        <v>2466656.9193917299</v>
      </c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>
        <f>-'RREE  at2023'!AB75</f>
        <v>675000</v>
      </c>
      <c r="X20" s="242"/>
      <c r="Y20" s="242"/>
      <c r="Z20" s="242"/>
      <c r="AA20" s="242"/>
      <c r="AB20" s="242">
        <f>-'RREE  at2023'!AG76</f>
        <v>142546.53286212782</v>
      </c>
      <c r="AC20" s="242"/>
      <c r="AD20" s="242"/>
      <c r="AE20" s="242">
        <f>-'RREE  at2023'!AJ77</f>
        <v>5406.470516708976</v>
      </c>
      <c r="AF20" s="238"/>
      <c r="AG20" s="238"/>
      <c r="AH20" s="234">
        <v>1</v>
      </c>
      <c r="AI20" s="213"/>
      <c r="AJ20" s="213"/>
    </row>
    <row r="21" spans="1:36">
      <c r="A21" s="213"/>
      <c r="B21" s="239" t="s">
        <v>218</v>
      </c>
      <c r="C21" s="240" t="s">
        <v>303</v>
      </c>
      <c r="D21" s="238"/>
      <c r="E21" s="238"/>
      <c r="F21" s="241">
        <f>+F20</f>
        <v>1825000</v>
      </c>
      <c r="G21" s="241">
        <f t="shared" ref="G21:I21" si="0">+G20</f>
        <v>708343.08060827001</v>
      </c>
      <c r="H21" s="241">
        <f t="shared" si="0"/>
        <v>0</v>
      </c>
      <c r="I21" s="241">
        <f t="shared" si="0"/>
        <v>2466656.9193917299</v>
      </c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>
        <f t="shared" ref="W21:AD21" si="1">+W20</f>
        <v>675000</v>
      </c>
      <c r="X21" s="242">
        <f t="shared" si="1"/>
        <v>0</v>
      </c>
      <c r="Y21" s="242">
        <f t="shared" si="1"/>
        <v>0</v>
      </c>
      <c r="Z21" s="242">
        <f t="shared" si="1"/>
        <v>0</v>
      </c>
      <c r="AA21" s="242">
        <f t="shared" si="1"/>
        <v>0</v>
      </c>
      <c r="AB21" s="242">
        <f t="shared" si="1"/>
        <v>142546.53286212782</v>
      </c>
      <c r="AC21" s="242">
        <f t="shared" si="1"/>
        <v>0</v>
      </c>
      <c r="AD21" s="242">
        <f t="shared" si="1"/>
        <v>0</v>
      </c>
      <c r="AE21" s="242">
        <f>+AE20</f>
        <v>5406.470516708976</v>
      </c>
      <c r="AF21" s="238"/>
      <c r="AG21" s="238"/>
      <c r="AH21" s="234"/>
      <c r="AI21" s="213"/>
      <c r="AJ21" s="213"/>
    </row>
    <row r="22" spans="1:36" hidden="1">
      <c r="A22" s="213"/>
      <c r="B22" s="239"/>
      <c r="C22" s="240"/>
      <c r="D22" s="238"/>
      <c r="E22" s="238"/>
      <c r="F22" s="241"/>
      <c r="G22" s="234"/>
      <c r="H22" s="238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38"/>
      <c r="AG22" s="238"/>
      <c r="AH22" s="234"/>
      <c r="AI22" s="213"/>
      <c r="AJ22" s="213"/>
    </row>
    <row r="23" spans="1:36" hidden="1">
      <c r="A23" s="213"/>
      <c r="B23" s="239"/>
      <c r="C23" s="240"/>
      <c r="D23" s="238"/>
      <c r="E23" s="238"/>
      <c r="F23" s="241"/>
      <c r="G23" s="234"/>
      <c r="H23" s="238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38"/>
      <c r="AG23" s="238"/>
      <c r="AH23" s="234"/>
      <c r="AI23" s="213"/>
      <c r="AJ23" s="213"/>
    </row>
    <row r="24" spans="1:36" hidden="1">
      <c r="A24" s="213"/>
      <c r="B24" s="239"/>
      <c r="C24" s="240"/>
      <c r="D24" s="238"/>
      <c r="E24" s="238"/>
      <c r="F24" s="241"/>
      <c r="G24" s="234"/>
      <c r="H24" s="238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38"/>
      <c r="AG24" s="238"/>
      <c r="AH24" s="234"/>
      <c r="AI24" s="213"/>
      <c r="AJ24" s="213"/>
    </row>
    <row r="25" spans="1:36" hidden="1">
      <c r="A25" s="213"/>
      <c r="B25" s="239"/>
      <c r="C25" s="240"/>
      <c r="D25" s="238"/>
      <c r="E25" s="238"/>
      <c r="F25" s="241"/>
      <c r="G25" s="234"/>
      <c r="H25" s="238"/>
      <c r="I25" s="238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38"/>
      <c r="AG25" s="238"/>
      <c r="AH25" s="234"/>
      <c r="AI25" s="213"/>
      <c r="AJ25" s="213"/>
    </row>
    <row r="26" spans="1:36" hidden="1">
      <c r="A26" s="213"/>
      <c r="B26" s="239"/>
      <c r="C26" s="240"/>
      <c r="D26" s="238"/>
      <c r="E26" s="238"/>
      <c r="F26" s="241"/>
      <c r="G26" s="234"/>
      <c r="H26" s="238"/>
      <c r="I26" s="238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38"/>
      <c r="AG26" s="238"/>
      <c r="AH26" s="234"/>
      <c r="AI26" s="213"/>
      <c r="AJ26" s="213"/>
    </row>
    <row r="27" spans="1:36" hidden="1">
      <c r="A27" s="213"/>
      <c r="B27" s="239"/>
      <c r="C27" s="240"/>
      <c r="D27" s="238"/>
      <c r="E27" s="238"/>
      <c r="F27" s="241"/>
      <c r="G27" s="234"/>
      <c r="H27" s="238"/>
      <c r="I27" s="238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38"/>
      <c r="AG27" s="238"/>
      <c r="AH27" s="234"/>
      <c r="AI27" s="213"/>
      <c r="AJ27" s="213"/>
    </row>
    <row r="28" spans="1:36" hidden="1">
      <c r="A28" s="213"/>
      <c r="B28" s="239"/>
      <c r="C28" s="240"/>
      <c r="D28" s="238"/>
      <c r="E28" s="238"/>
      <c r="F28" s="241"/>
      <c r="G28" s="234"/>
      <c r="H28" s="238"/>
      <c r="I28" s="238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38"/>
      <c r="AG28" s="238"/>
      <c r="AH28" s="234"/>
      <c r="AI28" s="213"/>
      <c r="AJ28" s="213"/>
    </row>
    <row r="29" spans="1:36" hidden="1">
      <c r="A29" s="213"/>
      <c r="B29" s="239"/>
      <c r="C29" s="240"/>
      <c r="D29" s="238"/>
      <c r="E29" s="238"/>
      <c r="F29" s="241"/>
      <c r="G29" s="234"/>
      <c r="H29" s="238"/>
      <c r="I29" s="238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38"/>
      <c r="AG29" s="238"/>
      <c r="AH29" s="234"/>
      <c r="AI29" s="213"/>
      <c r="AJ29" s="213"/>
    </row>
    <row r="30" spans="1:36" hidden="1">
      <c r="A30" s="213"/>
      <c r="B30" s="239"/>
      <c r="C30" s="240"/>
      <c r="D30" s="238"/>
      <c r="E30" s="238"/>
      <c r="F30" s="241"/>
      <c r="G30" s="234"/>
      <c r="H30" s="238"/>
      <c r="I30" s="238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38"/>
      <c r="AG30" s="238"/>
      <c r="AH30" s="234"/>
      <c r="AI30" s="213"/>
      <c r="AJ30" s="213"/>
    </row>
    <row r="31" spans="1:36">
      <c r="A31" s="213"/>
      <c r="B31" s="240"/>
      <c r="C31" s="243"/>
      <c r="D31" s="218"/>
      <c r="E31" s="241">
        <f t="shared" ref="E31:AG31" si="2">SUM(E20:E30)</f>
        <v>0</v>
      </c>
      <c r="F31" s="241">
        <f t="shared" si="2"/>
        <v>3650000</v>
      </c>
      <c r="G31" s="244">
        <f t="shared" si="2"/>
        <v>1416686.16121654</v>
      </c>
      <c r="H31" s="244">
        <f t="shared" si="2"/>
        <v>0</v>
      </c>
      <c r="I31" s="244">
        <f t="shared" si="2"/>
        <v>4933313.8387834597</v>
      </c>
      <c r="J31" s="244">
        <f t="shared" si="2"/>
        <v>0</v>
      </c>
      <c r="K31" s="244">
        <f t="shared" si="2"/>
        <v>0</v>
      </c>
      <c r="L31" s="244">
        <f t="shared" si="2"/>
        <v>0</v>
      </c>
      <c r="M31" s="244">
        <f t="shared" si="2"/>
        <v>0</v>
      </c>
      <c r="N31" s="244">
        <f t="shared" si="2"/>
        <v>0</v>
      </c>
      <c r="O31" s="244">
        <f t="shared" si="2"/>
        <v>0</v>
      </c>
      <c r="P31" s="244">
        <f t="shared" si="2"/>
        <v>0</v>
      </c>
      <c r="Q31" s="244">
        <f t="shared" si="2"/>
        <v>0</v>
      </c>
      <c r="R31" s="244">
        <f t="shared" si="2"/>
        <v>0</v>
      </c>
      <c r="S31" s="244">
        <f t="shared" si="2"/>
        <v>0</v>
      </c>
      <c r="T31" s="244">
        <f t="shared" si="2"/>
        <v>0</v>
      </c>
      <c r="U31" s="244">
        <f t="shared" si="2"/>
        <v>0</v>
      </c>
      <c r="V31" s="244">
        <f t="shared" si="2"/>
        <v>0</v>
      </c>
      <c r="W31" s="241">
        <f t="shared" si="2"/>
        <v>1350000</v>
      </c>
      <c r="X31" s="244">
        <f t="shared" si="2"/>
        <v>0</v>
      </c>
      <c r="Y31" s="244">
        <f t="shared" si="2"/>
        <v>0</v>
      </c>
      <c r="Z31" s="244">
        <f t="shared" si="2"/>
        <v>0</v>
      </c>
      <c r="AA31" s="244">
        <f t="shared" si="2"/>
        <v>0</v>
      </c>
      <c r="AB31" s="244">
        <f t="shared" si="2"/>
        <v>285093.06572425563</v>
      </c>
      <c r="AC31" s="244">
        <f t="shared" si="2"/>
        <v>0</v>
      </c>
      <c r="AD31" s="244">
        <f t="shared" si="2"/>
        <v>0</v>
      </c>
      <c r="AE31" s="244">
        <f t="shared" si="2"/>
        <v>10812.941033417952</v>
      </c>
      <c r="AF31" s="244">
        <f t="shared" si="2"/>
        <v>0</v>
      </c>
      <c r="AG31" s="244">
        <f t="shared" si="2"/>
        <v>0</v>
      </c>
      <c r="AH31" s="244"/>
      <c r="AI31" s="213"/>
      <c r="AJ31" s="213"/>
    </row>
    <row r="32" spans="1:36">
      <c r="A32" s="213"/>
      <c r="B32" s="220"/>
      <c r="C32" s="216"/>
      <c r="D32" s="220"/>
      <c r="E32" s="220"/>
      <c r="F32" s="220"/>
      <c r="G32" s="220"/>
      <c r="H32" s="220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</row>
    <row r="33" spans="1:36">
      <c r="A33" s="213"/>
      <c r="B33" s="245" t="s">
        <v>291</v>
      </c>
      <c r="C33" s="246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13"/>
      <c r="Q33" s="245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</row>
    <row r="34" spans="1:36" ht="60">
      <c r="A34" s="213"/>
      <c r="B34" s="247" t="s">
        <v>292</v>
      </c>
      <c r="C34" s="248" t="s">
        <v>293</v>
      </c>
      <c r="D34" s="249"/>
      <c r="E34" s="215"/>
      <c r="F34" s="215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</row>
    <row r="35" spans="1:36">
      <c r="A35" s="213"/>
      <c r="B35" s="250"/>
      <c r="C35" s="251"/>
      <c r="D35" s="252"/>
      <c r="E35" s="215"/>
      <c r="F35" s="215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</row>
    <row r="36" spans="1:36">
      <c r="A36" s="213"/>
      <c r="B36" s="250"/>
      <c r="C36" s="251"/>
      <c r="D36" s="252"/>
      <c r="E36" s="215"/>
      <c r="F36" s="215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</row>
    <row r="37" spans="1:36">
      <c r="A37" s="213"/>
      <c r="B37" s="250"/>
      <c r="C37" s="251"/>
      <c r="D37" s="252"/>
      <c r="E37" s="215"/>
      <c r="F37" s="215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</row>
    <row r="38" spans="1:36">
      <c r="A38" s="213"/>
      <c r="B38" s="250"/>
      <c r="C38" s="251"/>
      <c r="D38" s="252"/>
      <c r="E38" s="215"/>
      <c r="F38" s="215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</row>
    <row r="39" spans="1:36">
      <c r="A39" s="213"/>
      <c r="B39" s="253"/>
      <c r="C39" s="243"/>
      <c r="D39" s="254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</row>
    <row r="40" spans="1:36">
      <c r="A40" s="213"/>
      <c r="B40" s="213"/>
      <c r="C40" s="219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</row>
    <row r="41" spans="1:36">
      <c r="A41" s="255"/>
      <c r="B41" s="430" t="s">
        <v>294</v>
      </c>
      <c r="C41" s="431"/>
      <c r="D41" s="431"/>
      <c r="E41" s="431"/>
      <c r="F41" s="431"/>
      <c r="G41" s="431"/>
      <c r="H41" s="431"/>
      <c r="I41" s="431"/>
      <c r="J41" s="431"/>
      <c r="K41" s="431"/>
      <c r="L41" s="431"/>
      <c r="M41" s="431"/>
      <c r="N41" s="431"/>
      <c r="O41" s="431"/>
      <c r="P41" s="431"/>
      <c r="Q41" s="431"/>
      <c r="R41" s="431"/>
      <c r="S41" s="431"/>
      <c r="T41" s="431"/>
      <c r="U41" s="431"/>
      <c r="V41" s="431"/>
      <c r="W41" s="431"/>
      <c r="X41" s="431"/>
      <c r="Y41" s="431"/>
      <c r="Z41" s="431"/>
      <c r="AA41" s="431"/>
      <c r="AB41" s="431"/>
      <c r="AC41" s="431"/>
      <c r="AD41" s="431"/>
      <c r="AE41" s="431"/>
      <c r="AF41" s="432"/>
      <c r="AG41" s="213"/>
      <c r="AH41" s="213"/>
      <c r="AI41" s="213"/>
      <c r="AJ41" s="213"/>
    </row>
    <row r="42" spans="1:36" ht="15" customHeight="1">
      <c r="A42" s="255"/>
      <c r="B42" s="415" t="s">
        <v>234</v>
      </c>
      <c r="C42" s="427" t="s">
        <v>235</v>
      </c>
      <c r="D42" s="428"/>
      <c r="E42" s="428"/>
      <c r="F42" s="428"/>
      <c r="G42" s="428"/>
      <c r="H42" s="428"/>
      <c r="I42" s="428"/>
      <c r="J42" s="428"/>
      <c r="K42" s="428"/>
      <c r="L42" s="428"/>
      <c r="M42" s="428"/>
      <c r="N42" s="428"/>
      <c r="O42" s="429"/>
      <c r="P42" s="398" t="s">
        <v>236</v>
      </c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399"/>
      <c r="AB42" s="399"/>
      <c r="AC42" s="399"/>
      <c r="AD42" s="400"/>
      <c r="AE42" s="409" t="s">
        <v>237</v>
      </c>
      <c r="AF42" s="409" t="s">
        <v>295</v>
      </c>
      <c r="AG42" s="213"/>
      <c r="AH42" s="213"/>
      <c r="AI42" s="213"/>
      <c r="AJ42" s="213"/>
    </row>
    <row r="43" spans="1:36" ht="45" customHeight="1">
      <c r="A43" s="255"/>
      <c r="B43" s="418"/>
      <c r="C43" s="256" t="s">
        <v>239</v>
      </c>
      <c r="D43" s="257"/>
      <c r="E43" s="257"/>
      <c r="F43" s="257"/>
      <c r="G43" s="258"/>
      <c r="H43" s="238" t="s">
        <v>240</v>
      </c>
      <c r="I43" s="238"/>
      <c r="J43" s="238"/>
      <c r="K43" s="238"/>
      <c r="L43" s="238"/>
      <c r="M43" s="238"/>
      <c r="N43" s="238"/>
      <c r="O43" s="238"/>
      <c r="P43" s="433" t="s">
        <v>241</v>
      </c>
      <c r="Q43" s="434"/>
      <c r="R43" s="434"/>
      <c r="S43" s="434"/>
      <c r="T43" s="434"/>
      <c r="U43" s="434"/>
      <c r="V43" s="434"/>
      <c r="W43" s="434"/>
      <c r="X43" s="435"/>
      <c r="Y43" s="436" t="s">
        <v>296</v>
      </c>
      <c r="Z43" s="437"/>
      <c r="AA43" s="437"/>
      <c r="AB43" s="437"/>
      <c r="AC43" s="438"/>
      <c r="AD43" s="409" t="s">
        <v>243</v>
      </c>
      <c r="AE43" s="393"/>
      <c r="AF43" s="393"/>
      <c r="AG43" s="213"/>
      <c r="AH43" s="213"/>
      <c r="AI43" s="213"/>
      <c r="AJ43" s="213"/>
    </row>
    <row r="44" spans="1:36" ht="15" customHeight="1">
      <c r="A44" s="255"/>
      <c r="B44" s="418"/>
      <c r="C44" s="259"/>
      <c r="D44" s="260"/>
      <c r="E44" s="260"/>
      <c r="F44" s="260"/>
      <c r="G44" s="237"/>
      <c r="H44" s="415" t="s">
        <v>25</v>
      </c>
      <c r="I44" s="416"/>
      <c r="J44" s="416"/>
      <c r="K44" s="416"/>
      <c r="L44" s="417"/>
      <c r="M44" s="415" t="s">
        <v>26</v>
      </c>
      <c r="N44" s="417"/>
      <c r="O44" s="409" t="s">
        <v>297</v>
      </c>
      <c r="P44" s="398" t="s">
        <v>12</v>
      </c>
      <c r="Q44" s="399"/>
      <c r="R44" s="399"/>
      <c r="S44" s="399"/>
      <c r="T44" s="399"/>
      <c r="U44" s="400"/>
      <c r="V44" s="439" t="s">
        <v>14</v>
      </c>
      <c r="W44" s="440"/>
      <c r="X44" s="443" t="s">
        <v>83</v>
      </c>
      <c r="Y44" s="427" t="s">
        <v>12</v>
      </c>
      <c r="Z44" s="429"/>
      <c r="AA44" s="427" t="s">
        <v>14</v>
      </c>
      <c r="AB44" s="429"/>
      <c r="AC44" s="409" t="s">
        <v>21</v>
      </c>
      <c r="AD44" s="393"/>
      <c r="AE44" s="393"/>
      <c r="AF44" s="393"/>
      <c r="AG44" s="213"/>
      <c r="AH44" s="213"/>
      <c r="AI44" s="213"/>
      <c r="AJ44" s="213"/>
    </row>
    <row r="45" spans="1:36" ht="15" customHeight="1">
      <c r="A45" s="255"/>
      <c r="B45" s="421"/>
      <c r="C45" s="261"/>
      <c r="D45" s="262"/>
      <c r="E45" s="262"/>
      <c r="F45" s="262"/>
      <c r="G45" s="263"/>
      <c r="H45" s="421"/>
      <c r="I45" s="422"/>
      <c r="J45" s="422"/>
      <c r="K45" s="422"/>
      <c r="L45" s="423"/>
      <c r="M45" s="421"/>
      <c r="N45" s="423"/>
      <c r="O45" s="393"/>
      <c r="P45" s="427" t="s">
        <v>249</v>
      </c>
      <c r="Q45" s="429"/>
      <c r="R45" s="427" t="s">
        <v>298</v>
      </c>
      <c r="S45" s="429"/>
      <c r="T45" s="398" t="s">
        <v>251</v>
      </c>
      <c r="U45" s="400"/>
      <c r="V45" s="398" t="s">
        <v>251</v>
      </c>
      <c r="W45" s="400"/>
      <c r="X45" s="444"/>
      <c r="Y45" s="409" t="s">
        <v>252</v>
      </c>
      <c r="Z45" s="409" t="s">
        <v>253</v>
      </c>
      <c r="AA45" s="409" t="s">
        <v>252</v>
      </c>
      <c r="AB45" s="409" t="s">
        <v>253</v>
      </c>
      <c r="AC45" s="393"/>
      <c r="AD45" s="393"/>
      <c r="AE45" s="393"/>
      <c r="AF45" s="393"/>
      <c r="AG45" s="213"/>
      <c r="AH45" s="213"/>
      <c r="AI45" s="213"/>
      <c r="AJ45" s="213"/>
    </row>
    <row r="46" spans="1:36" ht="112.5">
      <c r="A46" s="255"/>
      <c r="B46" s="286"/>
      <c r="C46" s="283" t="s">
        <v>254</v>
      </c>
      <c r="D46" s="283" t="s">
        <v>255</v>
      </c>
      <c r="E46" s="283" t="s">
        <v>256</v>
      </c>
      <c r="F46" s="283" t="s">
        <v>257</v>
      </c>
      <c r="G46" s="264"/>
      <c r="H46" s="265" t="s">
        <v>244</v>
      </c>
      <c r="I46" s="265" t="s">
        <v>245</v>
      </c>
      <c r="J46" s="266" t="s">
        <v>246</v>
      </c>
      <c r="K46" s="266" t="s">
        <v>247</v>
      </c>
      <c r="L46" s="266" t="s">
        <v>299</v>
      </c>
      <c r="M46" s="266" t="s">
        <v>39</v>
      </c>
      <c r="N46" s="267" t="s">
        <v>40</v>
      </c>
      <c r="O46" s="394"/>
      <c r="P46" s="283" t="s">
        <v>252</v>
      </c>
      <c r="Q46" s="283" t="s">
        <v>253</v>
      </c>
      <c r="R46" s="283" t="s">
        <v>252</v>
      </c>
      <c r="S46" s="283" t="s">
        <v>253</v>
      </c>
      <c r="T46" s="283" t="s">
        <v>252</v>
      </c>
      <c r="U46" s="283" t="s">
        <v>253</v>
      </c>
      <c r="V46" s="268" t="s">
        <v>252</v>
      </c>
      <c r="W46" s="268" t="s">
        <v>253</v>
      </c>
      <c r="X46" s="268"/>
      <c r="Y46" s="394"/>
      <c r="Z46" s="394"/>
      <c r="AA46" s="394"/>
      <c r="AB46" s="394"/>
      <c r="AC46" s="394"/>
      <c r="AD46" s="394"/>
      <c r="AE46" s="394"/>
      <c r="AF46" s="394"/>
      <c r="AG46" s="213"/>
      <c r="AH46" s="213"/>
      <c r="AI46" s="213"/>
      <c r="AJ46" s="213"/>
    </row>
    <row r="47" spans="1:36" s="212" customFormat="1">
      <c r="A47" s="255"/>
      <c r="B47" s="269">
        <f>+E31</f>
        <v>0</v>
      </c>
      <c r="C47" s="270">
        <f>+F31</f>
        <v>3650000</v>
      </c>
      <c r="D47" s="270">
        <f>+G31</f>
        <v>1416686.16121654</v>
      </c>
      <c r="E47" s="270">
        <f>+H31</f>
        <v>0</v>
      </c>
      <c r="F47" s="270">
        <f>+I31</f>
        <v>4933313.8387834597</v>
      </c>
      <c r="G47" s="271"/>
      <c r="H47" s="272">
        <f t="shared" ref="H47:AE47" si="3">+J31</f>
        <v>0</v>
      </c>
      <c r="I47" s="272">
        <f t="shared" si="3"/>
        <v>0</v>
      </c>
      <c r="J47" s="272">
        <f t="shared" si="3"/>
        <v>0</v>
      </c>
      <c r="K47" s="272">
        <f t="shared" si="3"/>
        <v>0</v>
      </c>
      <c r="L47" s="272">
        <f t="shared" si="3"/>
        <v>0</v>
      </c>
      <c r="M47" s="272">
        <f t="shared" si="3"/>
        <v>0</v>
      </c>
      <c r="N47" s="272">
        <f t="shared" si="3"/>
        <v>0</v>
      </c>
      <c r="O47" s="272">
        <f t="shared" si="3"/>
        <v>0</v>
      </c>
      <c r="P47" s="270">
        <f t="shared" si="3"/>
        <v>0</v>
      </c>
      <c r="Q47" s="270">
        <f t="shared" si="3"/>
        <v>0</v>
      </c>
      <c r="R47" s="270">
        <f t="shared" si="3"/>
        <v>0</v>
      </c>
      <c r="S47" s="270">
        <f t="shared" si="3"/>
        <v>0</v>
      </c>
      <c r="T47" s="270">
        <f t="shared" si="3"/>
        <v>0</v>
      </c>
      <c r="U47" s="270">
        <f t="shared" si="3"/>
        <v>1350000</v>
      </c>
      <c r="V47" s="270">
        <f t="shared" si="3"/>
        <v>0</v>
      </c>
      <c r="W47" s="270">
        <f t="shared" si="3"/>
        <v>0</v>
      </c>
      <c r="X47" s="270">
        <f t="shared" si="3"/>
        <v>0</v>
      </c>
      <c r="Y47" s="270">
        <f t="shared" si="3"/>
        <v>0</v>
      </c>
      <c r="Z47" s="270">
        <f t="shared" si="3"/>
        <v>285093.06572425563</v>
      </c>
      <c r="AA47" s="270">
        <f t="shared" si="3"/>
        <v>0</v>
      </c>
      <c r="AB47" s="270">
        <f t="shared" si="3"/>
        <v>0</v>
      </c>
      <c r="AC47" s="270">
        <f t="shared" si="3"/>
        <v>10812.941033417952</v>
      </c>
      <c r="AD47" s="270">
        <f t="shared" si="3"/>
        <v>0</v>
      </c>
      <c r="AE47" s="270">
        <f t="shared" si="3"/>
        <v>0</v>
      </c>
      <c r="AF47" s="273">
        <f>SUM(C35:C39)</f>
        <v>0</v>
      </c>
      <c r="AG47" s="219"/>
      <c r="AH47" s="219"/>
      <c r="AI47" s="219"/>
      <c r="AJ47" s="219"/>
    </row>
    <row r="48" spans="1:36">
      <c r="A48" s="213"/>
      <c r="B48" s="213"/>
      <c r="C48" s="219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</row>
    <row r="49" spans="1:36">
      <c r="A49" s="213"/>
      <c r="B49" s="213"/>
      <c r="C49" s="219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</row>
    <row r="50" spans="1:36">
      <c r="A50" s="213"/>
      <c r="B50" s="213"/>
      <c r="C50" s="219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</row>
  </sheetData>
  <mergeCells count="63">
    <mergeCell ref="AA44:AB44"/>
    <mergeCell ref="AC44:AC46"/>
    <mergeCell ref="P45:Q45"/>
    <mergeCell ref="R45:S45"/>
    <mergeCell ref="T45:U45"/>
    <mergeCell ref="V45:W45"/>
    <mergeCell ref="Y45:Y46"/>
    <mergeCell ref="Z45:Z46"/>
    <mergeCell ref="AA45:AA46"/>
    <mergeCell ref="X44:X45"/>
    <mergeCell ref="V17:W17"/>
    <mergeCell ref="X17:Y17"/>
    <mergeCell ref="AA17:AA18"/>
    <mergeCell ref="AB17:AB18"/>
    <mergeCell ref="AC17:AC18"/>
    <mergeCell ref="B41:AF41"/>
    <mergeCell ref="B42:B45"/>
    <mergeCell ref="C42:O42"/>
    <mergeCell ref="P42:AD42"/>
    <mergeCell ref="AE42:AE46"/>
    <mergeCell ref="AF42:AF46"/>
    <mergeCell ref="P43:X43"/>
    <mergeCell ref="Y43:AC43"/>
    <mergeCell ref="AD43:AD46"/>
    <mergeCell ref="H44:L45"/>
    <mergeCell ref="M44:N45"/>
    <mergeCell ref="O44:O46"/>
    <mergeCell ref="P44:U44"/>
    <mergeCell ref="V44:W44"/>
    <mergeCell ref="AB45:AB46"/>
    <mergeCell ref="Y44:Z44"/>
    <mergeCell ref="AG14:AG18"/>
    <mergeCell ref="AH14:AH18"/>
    <mergeCell ref="F15:I17"/>
    <mergeCell ref="J15:Q15"/>
    <mergeCell ref="R15:Z15"/>
    <mergeCell ref="AA15:AE15"/>
    <mergeCell ref="AF15:AF18"/>
    <mergeCell ref="J16:N16"/>
    <mergeCell ref="O16:P16"/>
    <mergeCell ref="Q16:Q18"/>
    <mergeCell ref="AC16:AD16"/>
    <mergeCell ref="AE16:AE18"/>
    <mergeCell ref="J17:J18"/>
    <mergeCell ref="K17:K18"/>
    <mergeCell ref="L17:L18"/>
    <mergeCell ref="M17:M18"/>
    <mergeCell ref="B1:AF1"/>
    <mergeCell ref="B14:B18"/>
    <mergeCell ref="C14:C18"/>
    <mergeCell ref="D14:D18"/>
    <mergeCell ref="E14:E18"/>
    <mergeCell ref="F14:Q14"/>
    <mergeCell ref="R14:AF14"/>
    <mergeCell ref="R16:W16"/>
    <mergeCell ref="X16:Y16"/>
    <mergeCell ref="Z16:Z18"/>
    <mergeCell ref="N17:N18"/>
    <mergeCell ref="O17:O18"/>
    <mergeCell ref="P17:P18"/>
    <mergeCell ref="R17:S17"/>
    <mergeCell ref="AD17:AD18"/>
    <mergeCell ref="T17:U17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AW17"/>
  <sheetViews>
    <sheetView showGridLines="0" zoomScale="82" zoomScaleNormal="82" workbookViewId="0">
      <selection activeCell="M34" sqref="M34"/>
    </sheetView>
  </sheetViews>
  <sheetFormatPr baseColWidth="10" defaultColWidth="11.5703125" defaultRowHeight="14.25"/>
  <cols>
    <col min="1" max="1" width="1.85546875" style="92" customWidth="1"/>
    <col min="2" max="2" width="9.42578125" style="92" customWidth="1"/>
    <col min="3" max="3" width="8.42578125" style="92" customWidth="1"/>
    <col min="4" max="4" width="9" style="92" customWidth="1"/>
    <col min="5" max="5" width="4.5703125" style="92" customWidth="1"/>
    <col min="6" max="6" width="22" style="92" customWidth="1"/>
    <col min="7" max="7" width="11.5703125" style="92" customWidth="1"/>
    <col min="8" max="8" width="8.140625" style="92" customWidth="1"/>
    <col min="9" max="12" width="4.5703125" style="92" customWidth="1"/>
    <col min="13" max="13" width="8.5703125" style="92" bestFit="1" customWidth="1"/>
    <col min="14" max="14" width="8.5703125" style="92" customWidth="1"/>
    <col min="15" max="15" width="8.140625" style="92" customWidth="1"/>
    <col min="16" max="17" width="4.5703125" style="92" customWidth="1"/>
    <col min="18" max="18" width="10.42578125" style="92" customWidth="1"/>
    <col min="19" max="19" width="7.85546875" style="92" customWidth="1"/>
    <col min="20" max="20" width="4.5703125" style="92" customWidth="1"/>
    <col min="21" max="21" width="9.42578125" style="92" customWidth="1"/>
    <col min="22" max="22" width="4.7109375" style="92" customWidth="1"/>
    <col min="23" max="24" width="8.5703125" style="92" customWidth="1"/>
    <col min="25" max="27" width="4.5703125" style="92" customWidth="1"/>
    <col min="28" max="28" width="9.85546875" style="92" customWidth="1"/>
    <col min="29" max="29" width="8.140625" style="92" customWidth="1"/>
    <col min="30" max="30" width="5.5703125" style="92" customWidth="1"/>
    <col min="31" max="31" width="2" style="92" customWidth="1"/>
    <col min="32" max="32" width="1.42578125" style="92" customWidth="1"/>
    <col min="33" max="33" width="7.85546875" style="92" customWidth="1"/>
    <col min="34" max="34" width="8.140625" style="92" customWidth="1"/>
    <col min="35" max="35" width="4.5703125" style="92" customWidth="1"/>
    <col min="36" max="36" width="3.7109375" style="92" customWidth="1"/>
    <col min="37" max="37" width="4.5703125" style="92" hidden="1" customWidth="1"/>
    <col min="38" max="38" width="0.7109375" style="92" customWidth="1"/>
    <col min="39" max="39" width="11.5703125" style="92"/>
    <col min="40" max="40" width="8.42578125" style="92" customWidth="1"/>
    <col min="41" max="41" width="5.42578125" style="92" customWidth="1"/>
    <col min="42" max="42" width="1.28515625" style="92" customWidth="1"/>
    <col min="43" max="43" width="6.42578125" style="92" customWidth="1"/>
    <col min="44" max="44" width="11.5703125" style="92"/>
    <col min="45" max="45" width="8.42578125" style="92" customWidth="1"/>
    <col min="46" max="46" width="3.140625" style="92" customWidth="1"/>
    <col min="47" max="47" width="7.42578125" style="92" customWidth="1"/>
    <col min="48" max="48" width="0.5703125" style="92" customWidth="1"/>
    <col min="49" max="49" width="7.140625" style="92" customWidth="1"/>
    <col min="50" max="256" width="11.5703125" style="92"/>
    <col min="257" max="257" width="1.85546875" style="92" customWidth="1"/>
    <col min="258" max="258" width="9.42578125" style="92" customWidth="1"/>
    <col min="259" max="259" width="8.42578125" style="92" customWidth="1"/>
    <col min="260" max="260" width="9" style="92" customWidth="1"/>
    <col min="261" max="261" width="4.5703125" style="92" customWidth="1"/>
    <col min="262" max="262" width="22" style="92" customWidth="1"/>
    <col min="263" max="263" width="11.5703125" style="92" customWidth="1"/>
    <col min="264" max="264" width="8.140625" style="92" customWidth="1"/>
    <col min="265" max="268" width="4.5703125" style="92" customWidth="1"/>
    <col min="269" max="269" width="7.5703125" style="92" customWidth="1"/>
    <col min="270" max="270" width="8.5703125" style="92" customWidth="1"/>
    <col min="271" max="271" width="8.140625" style="92" customWidth="1"/>
    <col min="272" max="273" width="4.5703125" style="92" customWidth="1"/>
    <col min="274" max="274" width="10.42578125" style="92" customWidth="1"/>
    <col min="275" max="275" width="7.85546875" style="92" customWidth="1"/>
    <col min="276" max="276" width="4.5703125" style="92" customWidth="1"/>
    <col min="277" max="277" width="9.42578125" style="92" customWidth="1"/>
    <col min="278" max="278" width="7.140625" style="92" customWidth="1"/>
    <col min="279" max="280" width="8.5703125" style="92" customWidth="1"/>
    <col min="281" max="283" width="4.5703125" style="92" customWidth="1"/>
    <col min="284" max="284" width="9.85546875" style="92" customWidth="1"/>
    <col min="285" max="285" width="8.140625" style="92" customWidth="1"/>
    <col min="286" max="286" width="8" style="92" customWidth="1"/>
    <col min="287" max="287" width="6.5703125" style="92" customWidth="1"/>
    <col min="288" max="288" width="4.5703125" style="92" customWidth="1"/>
    <col min="289" max="289" width="7.85546875" style="92" customWidth="1"/>
    <col min="290" max="290" width="8.140625" style="92" customWidth="1"/>
    <col min="291" max="294" width="4.5703125" style="92" customWidth="1"/>
    <col min="295" max="295" width="11.5703125" style="92"/>
    <col min="296" max="296" width="8.42578125" style="92" customWidth="1"/>
    <col min="297" max="297" width="5.42578125" style="92" customWidth="1"/>
    <col min="298" max="298" width="5.140625" style="92" customWidth="1"/>
    <col min="299" max="299" width="6.42578125" style="92" customWidth="1"/>
    <col min="300" max="300" width="11.5703125" style="92"/>
    <col min="301" max="301" width="8.42578125" style="92" customWidth="1"/>
    <col min="302" max="302" width="3.140625" style="92" customWidth="1"/>
    <col min="303" max="303" width="7.42578125" style="92" customWidth="1"/>
    <col min="304" max="304" width="4.5703125" style="92" customWidth="1"/>
    <col min="305" max="305" width="7.140625" style="92" customWidth="1"/>
    <col min="306" max="512" width="11.5703125" style="92"/>
    <col min="513" max="513" width="1.85546875" style="92" customWidth="1"/>
    <col min="514" max="514" width="9.42578125" style="92" customWidth="1"/>
    <col min="515" max="515" width="8.42578125" style="92" customWidth="1"/>
    <col min="516" max="516" width="9" style="92" customWidth="1"/>
    <col min="517" max="517" width="4.5703125" style="92" customWidth="1"/>
    <col min="518" max="518" width="22" style="92" customWidth="1"/>
    <col min="519" max="519" width="11.5703125" style="92" customWidth="1"/>
    <col min="520" max="520" width="8.140625" style="92" customWidth="1"/>
    <col min="521" max="524" width="4.5703125" style="92" customWidth="1"/>
    <col min="525" max="525" width="7.5703125" style="92" customWidth="1"/>
    <col min="526" max="526" width="8.5703125" style="92" customWidth="1"/>
    <col min="527" max="527" width="8.140625" style="92" customWidth="1"/>
    <col min="528" max="529" width="4.5703125" style="92" customWidth="1"/>
    <col min="530" max="530" width="10.42578125" style="92" customWidth="1"/>
    <col min="531" max="531" width="7.85546875" style="92" customWidth="1"/>
    <col min="532" max="532" width="4.5703125" style="92" customWidth="1"/>
    <col min="533" max="533" width="9.42578125" style="92" customWidth="1"/>
    <col min="534" max="534" width="7.140625" style="92" customWidth="1"/>
    <col min="535" max="536" width="8.5703125" style="92" customWidth="1"/>
    <col min="537" max="539" width="4.5703125" style="92" customWidth="1"/>
    <col min="540" max="540" width="9.85546875" style="92" customWidth="1"/>
    <col min="541" max="541" width="8.140625" style="92" customWidth="1"/>
    <col min="542" max="542" width="8" style="92" customWidth="1"/>
    <col min="543" max="543" width="6.5703125" style="92" customWidth="1"/>
    <col min="544" max="544" width="4.5703125" style="92" customWidth="1"/>
    <col min="545" max="545" width="7.85546875" style="92" customWidth="1"/>
    <col min="546" max="546" width="8.140625" style="92" customWidth="1"/>
    <col min="547" max="550" width="4.5703125" style="92" customWidth="1"/>
    <col min="551" max="551" width="11.5703125" style="92"/>
    <col min="552" max="552" width="8.42578125" style="92" customWidth="1"/>
    <col min="553" max="553" width="5.42578125" style="92" customWidth="1"/>
    <col min="554" max="554" width="5.140625" style="92" customWidth="1"/>
    <col min="555" max="555" width="6.42578125" style="92" customWidth="1"/>
    <col min="556" max="556" width="11.5703125" style="92"/>
    <col min="557" max="557" width="8.42578125" style="92" customWidth="1"/>
    <col min="558" max="558" width="3.140625" style="92" customWidth="1"/>
    <col min="559" max="559" width="7.42578125" style="92" customWidth="1"/>
    <col min="560" max="560" width="4.5703125" style="92" customWidth="1"/>
    <col min="561" max="561" width="7.140625" style="92" customWidth="1"/>
    <col min="562" max="768" width="11.5703125" style="92"/>
    <col min="769" max="769" width="1.85546875" style="92" customWidth="1"/>
    <col min="770" max="770" width="9.42578125" style="92" customWidth="1"/>
    <col min="771" max="771" width="8.42578125" style="92" customWidth="1"/>
    <col min="772" max="772" width="9" style="92" customWidth="1"/>
    <col min="773" max="773" width="4.5703125" style="92" customWidth="1"/>
    <col min="774" max="774" width="22" style="92" customWidth="1"/>
    <col min="775" max="775" width="11.5703125" style="92" customWidth="1"/>
    <col min="776" max="776" width="8.140625" style="92" customWidth="1"/>
    <col min="777" max="780" width="4.5703125" style="92" customWidth="1"/>
    <col min="781" max="781" width="7.5703125" style="92" customWidth="1"/>
    <col min="782" max="782" width="8.5703125" style="92" customWidth="1"/>
    <col min="783" max="783" width="8.140625" style="92" customWidth="1"/>
    <col min="784" max="785" width="4.5703125" style="92" customWidth="1"/>
    <col min="786" max="786" width="10.42578125" style="92" customWidth="1"/>
    <col min="787" max="787" width="7.85546875" style="92" customWidth="1"/>
    <col min="788" max="788" width="4.5703125" style="92" customWidth="1"/>
    <col min="789" max="789" width="9.42578125" style="92" customWidth="1"/>
    <col min="790" max="790" width="7.140625" style="92" customWidth="1"/>
    <col min="791" max="792" width="8.5703125" style="92" customWidth="1"/>
    <col min="793" max="795" width="4.5703125" style="92" customWidth="1"/>
    <col min="796" max="796" width="9.85546875" style="92" customWidth="1"/>
    <col min="797" max="797" width="8.140625" style="92" customWidth="1"/>
    <col min="798" max="798" width="8" style="92" customWidth="1"/>
    <col min="799" max="799" width="6.5703125" style="92" customWidth="1"/>
    <col min="800" max="800" width="4.5703125" style="92" customWidth="1"/>
    <col min="801" max="801" width="7.85546875" style="92" customWidth="1"/>
    <col min="802" max="802" width="8.140625" style="92" customWidth="1"/>
    <col min="803" max="806" width="4.5703125" style="92" customWidth="1"/>
    <col min="807" max="807" width="11.5703125" style="92"/>
    <col min="808" max="808" width="8.42578125" style="92" customWidth="1"/>
    <col min="809" max="809" width="5.42578125" style="92" customWidth="1"/>
    <col min="810" max="810" width="5.140625" style="92" customWidth="1"/>
    <col min="811" max="811" width="6.42578125" style="92" customWidth="1"/>
    <col min="812" max="812" width="11.5703125" style="92"/>
    <col min="813" max="813" width="8.42578125" style="92" customWidth="1"/>
    <col min="814" max="814" width="3.140625" style="92" customWidth="1"/>
    <col min="815" max="815" width="7.42578125" style="92" customWidth="1"/>
    <col min="816" max="816" width="4.5703125" style="92" customWidth="1"/>
    <col min="817" max="817" width="7.140625" style="92" customWidth="1"/>
    <col min="818" max="1024" width="11.5703125" style="92"/>
    <col min="1025" max="1025" width="1.85546875" style="92" customWidth="1"/>
    <col min="1026" max="1026" width="9.42578125" style="92" customWidth="1"/>
    <col min="1027" max="1027" width="8.42578125" style="92" customWidth="1"/>
    <col min="1028" max="1028" width="9" style="92" customWidth="1"/>
    <col min="1029" max="1029" width="4.5703125" style="92" customWidth="1"/>
    <col min="1030" max="1030" width="22" style="92" customWidth="1"/>
    <col min="1031" max="1031" width="11.5703125" style="92" customWidth="1"/>
    <col min="1032" max="1032" width="8.140625" style="92" customWidth="1"/>
    <col min="1033" max="1036" width="4.5703125" style="92" customWidth="1"/>
    <col min="1037" max="1037" width="7.5703125" style="92" customWidth="1"/>
    <col min="1038" max="1038" width="8.5703125" style="92" customWidth="1"/>
    <col min="1039" max="1039" width="8.140625" style="92" customWidth="1"/>
    <col min="1040" max="1041" width="4.5703125" style="92" customWidth="1"/>
    <col min="1042" max="1042" width="10.42578125" style="92" customWidth="1"/>
    <col min="1043" max="1043" width="7.85546875" style="92" customWidth="1"/>
    <col min="1044" max="1044" width="4.5703125" style="92" customWidth="1"/>
    <col min="1045" max="1045" width="9.42578125" style="92" customWidth="1"/>
    <col min="1046" max="1046" width="7.140625" style="92" customWidth="1"/>
    <col min="1047" max="1048" width="8.5703125" style="92" customWidth="1"/>
    <col min="1049" max="1051" width="4.5703125" style="92" customWidth="1"/>
    <col min="1052" max="1052" width="9.85546875" style="92" customWidth="1"/>
    <col min="1053" max="1053" width="8.140625" style="92" customWidth="1"/>
    <col min="1054" max="1054" width="8" style="92" customWidth="1"/>
    <col min="1055" max="1055" width="6.5703125" style="92" customWidth="1"/>
    <col min="1056" max="1056" width="4.5703125" style="92" customWidth="1"/>
    <col min="1057" max="1057" width="7.85546875" style="92" customWidth="1"/>
    <col min="1058" max="1058" width="8.140625" style="92" customWidth="1"/>
    <col min="1059" max="1062" width="4.5703125" style="92" customWidth="1"/>
    <col min="1063" max="1063" width="11.5703125" style="92"/>
    <col min="1064" max="1064" width="8.42578125" style="92" customWidth="1"/>
    <col min="1065" max="1065" width="5.42578125" style="92" customWidth="1"/>
    <col min="1066" max="1066" width="5.140625" style="92" customWidth="1"/>
    <col min="1067" max="1067" width="6.42578125" style="92" customWidth="1"/>
    <col min="1068" max="1068" width="11.5703125" style="92"/>
    <col min="1069" max="1069" width="8.42578125" style="92" customWidth="1"/>
    <col min="1070" max="1070" width="3.140625" style="92" customWidth="1"/>
    <col min="1071" max="1071" width="7.42578125" style="92" customWidth="1"/>
    <col min="1072" max="1072" width="4.5703125" style="92" customWidth="1"/>
    <col min="1073" max="1073" width="7.140625" style="92" customWidth="1"/>
    <col min="1074" max="1280" width="11.5703125" style="92"/>
    <col min="1281" max="1281" width="1.85546875" style="92" customWidth="1"/>
    <col min="1282" max="1282" width="9.42578125" style="92" customWidth="1"/>
    <col min="1283" max="1283" width="8.42578125" style="92" customWidth="1"/>
    <col min="1284" max="1284" width="9" style="92" customWidth="1"/>
    <col min="1285" max="1285" width="4.5703125" style="92" customWidth="1"/>
    <col min="1286" max="1286" width="22" style="92" customWidth="1"/>
    <col min="1287" max="1287" width="11.5703125" style="92" customWidth="1"/>
    <col min="1288" max="1288" width="8.140625" style="92" customWidth="1"/>
    <col min="1289" max="1292" width="4.5703125" style="92" customWidth="1"/>
    <col min="1293" max="1293" width="7.5703125" style="92" customWidth="1"/>
    <col min="1294" max="1294" width="8.5703125" style="92" customWidth="1"/>
    <col min="1295" max="1295" width="8.140625" style="92" customWidth="1"/>
    <col min="1296" max="1297" width="4.5703125" style="92" customWidth="1"/>
    <col min="1298" max="1298" width="10.42578125" style="92" customWidth="1"/>
    <col min="1299" max="1299" width="7.85546875" style="92" customWidth="1"/>
    <col min="1300" max="1300" width="4.5703125" style="92" customWidth="1"/>
    <col min="1301" max="1301" width="9.42578125" style="92" customWidth="1"/>
    <col min="1302" max="1302" width="7.140625" style="92" customWidth="1"/>
    <col min="1303" max="1304" width="8.5703125" style="92" customWidth="1"/>
    <col min="1305" max="1307" width="4.5703125" style="92" customWidth="1"/>
    <col min="1308" max="1308" width="9.85546875" style="92" customWidth="1"/>
    <col min="1309" max="1309" width="8.140625" style="92" customWidth="1"/>
    <col min="1310" max="1310" width="8" style="92" customWidth="1"/>
    <col min="1311" max="1311" width="6.5703125" style="92" customWidth="1"/>
    <col min="1312" max="1312" width="4.5703125" style="92" customWidth="1"/>
    <col min="1313" max="1313" width="7.85546875" style="92" customWidth="1"/>
    <col min="1314" max="1314" width="8.140625" style="92" customWidth="1"/>
    <col min="1315" max="1318" width="4.5703125" style="92" customWidth="1"/>
    <col min="1319" max="1319" width="11.5703125" style="92"/>
    <col min="1320" max="1320" width="8.42578125" style="92" customWidth="1"/>
    <col min="1321" max="1321" width="5.42578125" style="92" customWidth="1"/>
    <col min="1322" max="1322" width="5.140625" style="92" customWidth="1"/>
    <col min="1323" max="1323" width="6.42578125" style="92" customWidth="1"/>
    <col min="1324" max="1324" width="11.5703125" style="92"/>
    <col min="1325" max="1325" width="8.42578125" style="92" customWidth="1"/>
    <col min="1326" max="1326" width="3.140625" style="92" customWidth="1"/>
    <col min="1327" max="1327" width="7.42578125" style="92" customWidth="1"/>
    <col min="1328" max="1328" width="4.5703125" style="92" customWidth="1"/>
    <col min="1329" max="1329" width="7.140625" style="92" customWidth="1"/>
    <col min="1330" max="1536" width="11.5703125" style="92"/>
    <col min="1537" max="1537" width="1.85546875" style="92" customWidth="1"/>
    <col min="1538" max="1538" width="9.42578125" style="92" customWidth="1"/>
    <col min="1539" max="1539" width="8.42578125" style="92" customWidth="1"/>
    <col min="1540" max="1540" width="9" style="92" customWidth="1"/>
    <col min="1541" max="1541" width="4.5703125" style="92" customWidth="1"/>
    <col min="1542" max="1542" width="22" style="92" customWidth="1"/>
    <col min="1543" max="1543" width="11.5703125" style="92" customWidth="1"/>
    <col min="1544" max="1544" width="8.140625" style="92" customWidth="1"/>
    <col min="1545" max="1548" width="4.5703125" style="92" customWidth="1"/>
    <col min="1549" max="1549" width="7.5703125" style="92" customWidth="1"/>
    <col min="1550" max="1550" width="8.5703125" style="92" customWidth="1"/>
    <col min="1551" max="1551" width="8.140625" style="92" customWidth="1"/>
    <col min="1552" max="1553" width="4.5703125" style="92" customWidth="1"/>
    <col min="1554" max="1554" width="10.42578125" style="92" customWidth="1"/>
    <col min="1555" max="1555" width="7.85546875" style="92" customWidth="1"/>
    <col min="1556" max="1556" width="4.5703125" style="92" customWidth="1"/>
    <col min="1557" max="1557" width="9.42578125" style="92" customWidth="1"/>
    <col min="1558" max="1558" width="7.140625" style="92" customWidth="1"/>
    <col min="1559" max="1560" width="8.5703125" style="92" customWidth="1"/>
    <col min="1561" max="1563" width="4.5703125" style="92" customWidth="1"/>
    <col min="1564" max="1564" width="9.85546875" style="92" customWidth="1"/>
    <col min="1565" max="1565" width="8.140625" style="92" customWidth="1"/>
    <col min="1566" max="1566" width="8" style="92" customWidth="1"/>
    <col min="1567" max="1567" width="6.5703125" style="92" customWidth="1"/>
    <col min="1568" max="1568" width="4.5703125" style="92" customWidth="1"/>
    <col min="1569" max="1569" width="7.85546875" style="92" customWidth="1"/>
    <col min="1570" max="1570" width="8.140625" style="92" customWidth="1"/>
    <col min="1571" max="1574" width="4.5703125" style="92" customWidth="1"/>
    <col min="1575" max="1575" width="11.5703125" style="92"/>
    <col min="1576" max="1576" width="8.42578125" style="92" customWidth="1"/>
    <col min="1577" max="1577" width="5.42578125" style="92" customWidth="1"/>
    <col min="1578" max="1578" width="5.140625" style="92" customWidth="1"/>
    <col min="1579" max="1579" width="6.42578125" style="92" customWidth="1"/>
    <col min="1580" max="1580" width="11.5703125" style="92"/>
    <col min="1581" max="1581" width="8.42578125" style="92" customWidth="1"/>
    <col min="1582" max="1582" width="3.140625" style="92" customWidth="1"/>
    <col min="1583" max="1583" width="7.42578125" style="92" customWidth="1"/>
    <col min="1584" max="1584" width="4.5703125" style="92" customWidth="1"/>
    <col min="1585" max="1585" width="7.140625" style="92" customWidth="1"/>
    <col min="1586" max="1792" width="11.5703125" style="92"/>
    <col min="1793" max="1793" width="1.85546875" style="92" customWidth="1"/>
    <col min="1794" max="1794" width="9.42578125" style="92" customWidth="1"/>
    <col min="1795" max="1795" width="8.42578125" style="92" customWidth="1"/>
    <col min="1796" max="1796" width="9" style="92" customWidth="1"/>
    <col min="1797" max="1797" width="4.5703125" style="92" customWidth="1"/>
    <col min="1798" max="1798" width="22" style="92" customWidth="1"/>
    <col min="1799" max="1799" width="11.5703125" style="92" customWidth="1"/>
    <col min="1800" max="1800" width="8.140625" style="92" customWidth="1"/>
    <col min="1801" max="1804" width="4.5703125" style="92" customWidth="1"/>
    <col min="1805" max="1805" width="7.5703125" style="92" customWidth="1"/>
    <col min="1806" max="1806" width="8.5703125" style="92" customWidth="1"/>
    <col min="1807" max="1807" width="8.140625" style="92" customWidth="1"/>
    <col min="1808" max="1809" width="4.5703125" style="92" customWidth="1"/>
    <col min="1810" max="1810" width="10.42578125" style="92" customWidth="1"/>
    <col min="1811" max="1811" width="7.85546875" style="92" customWidth="1"/>
    <col min="1812" max="1812" width="4.5703125" style="92" customWidth="1"/>
    <col min="1813" max="1813" width="9.42578125" style="92" customWidth="1"/>
    <col min="1814" max="1814" width="7.140625" style="92" customWidth="1"/>
    <col min="1815" max="1816" width="8.5703125" style="92" customWidth="1"/>
    <col min="1817" max="1819" width="4.5703125" style="92" customWidth="1"/>
    <col min="1820" max="1820" width="9.85546875" style="92" customWidth="1"/>
    <col min="1821" max="1821" width="8.140625" style="92" customWidth="1"/>
    <col min="1822" max="1822" width="8" style="92" customWidth="1"/>
    <col min="1823" max="1823" width="6.5703125" style="92" customWidth="1"/>
    <col min="1824" max="1824" width="4.5703125" style="92" customWidth="1"/>
    <col min="1825" max="1825" width="7.85546875" style="92" customWidth="1"/>
    <col min="1826" max="1826" width="8.140625" style="92" customWidth="1"/>
    <col min="1827" max="1830" width="4.5703125" style="92" customWidth="1"/>
    <col min="1831" max="1831" width="11.5703125" style="92"/>
    <col min="1832" max="1832" width="8.42578125" style="92" customWidth="1"/>
    <col min="1833" max="1833" width="5.42578125" style="92" customWidth="1"/>
    <col min="1834" max="1834" width="5.140625" style="92" customWidth="1"/>
    <col min="1835" max="1835" width="6.42578125" style="92" customWidth="1"/>
    <col min="1836" max="1836" width="11.5703125" style="92"/>
    <col min="1837" max="1837" width="8.42578125" style="92" customWidth="1"/>
    <col min="1838" max="1838" width="3.140625" style="92" customWidth="1"/>
    <col min="1839" max="1839" width="7.42578125" style="92" customWidth="1"/>
    <col min="1840" max="1840" width="4.5703125" style="92" customWidth="1"/>
    <col min="1841" max="1841" width="7.140625" style="92" customWidth="1"/>
    <col min="1842" max="2048" width="11.5703125" style="92"/>
    <col min="2049" max="2049" width="1.85546875" style="92" customWidth="1"/>
    <col min="2050" max="2050" width="9.42578125" style="92" customWidth="1"/>
    <col min="2051" max="2051" width="8.42578125" style="92" customWidth="1"/>
    <col min="2052" max="2052" width="9" style="92" customWidth="1"/>
    <col min="2053" max="2053" width="4.5703125" style="92" customWidth="1"/>
    <col min="2054" max="2054" width="22" style="92" customWidth="1"/>
    <col min="2055" max="2055" width="11.5703125" style="92" customWidth="1"/>
    <col min="2056" max="2056" width="8.140625" style="92" customWidth="1"/>
    <col min="2057" max="2060" width="4.5703125" style="92" customWidth="1"/>
    <col min="2061" max="2061" width="7.5703125" style="92" customWidth="1"/>
    <col min="2062" max="2062" width="8.5703125" style="92" customWidth="1"/>
    <col min="2063" max="2063" width="8.140625" style="92" customWidth="1"/>
    <col min="2064" max="2065" width="4.5703125" style="92" customWidth="1"/>
    <col min="2066" max="2066" width="10.42578125" style="92" customWidth="1"/>
    <col min="2067" max="2067" width="7.85546875" style="92" customWidth="1"/>
    <col min="2068" max="2068" width="4.5703125" style="92" customWidth="1"/>
    <col min="2069" max="2069" width="9.42578125" style="92" customWidth="1"/>
    <col min="2070" max="2070" width="7.140625" style="92" customWidth="1"/>
    <col min="2071" max="2072" width="8.5703125" style="92" customWidth="1"/>
    <col min="2073" max="2075" width="4.5703125" style="92" customWidth="1"/>
    <col min="2076" max="2076" width="9.85546875" style="92" customWidth="1"/>
    <col min="2077" max="2077" width="8.140625" style="92" customWidth="1"/>
    <col min="2078" max="2078" width="8" style="92" customWidth="1"/>
    <col min="2079" max="2079" width="6.5703125" style="92" customWidth="1"/>
    <col min="2080" max="2080" width="4.5703125" style="92" customWidth="1"/>
    <col min="2081" max="2081" width="7.85546875" style="92" customWidth="1"/>
    <col min="2082" max="2082" width="8.140625" style="92" customWidth="1"/>
    <col min="2083" max="2086" width="4.5703125" style="92" customWidth="1"/>
    <col min="2087" max="2087" width="11.5703125" style="92"/>
    <col min="2088" max="2088" width="8.42578125" style="92" customWidth="1"/>
    <col min="2089" max="2089" width="5.42578125" style="92" customWidth="1"/>
    <col min="2090" max="2090" width="5.140625" style="92" customWidth="1"/>
    <col min="2091" max="2091" width="6.42578125" style="92" customWidth="1"/>
    <col min="2092" max="2092" width="11.5703125" style="92"/>
    <col min="2093" max="2093" width="8.42578125" style="92" customWidth="1"/>
    <col min="2094" max="2094" width="3.140625" style="92" customWidth="1"/>
    <col min="2095" max="2095" width="7.42578125" style="92" customWidth="1"/>
    <col min="2096" max="2096" width="4.5703125" style="92" customWidth="1"/>
    <col min="2097" max="2097" width="7.140625" style="92" customWidth="1"/>
    <col min="2098" max="2304" width="11.5703125" style="92"/>
    <col min="2305" max="2305" width="1.85546875" style="92" customWidth="1"/>
    <col min="2306" max="2306" width="9.42578125" style="92" customWidth="1"/>
    <col min="2307" max="2307" width="8.42578125" style="92" customWidth="1"/>
    <col min="2308" max="2308" width="9" style="92" customWidth="1"/>
    <col min="2309" max="2309" width="4.5703125" style="92" customWidth="1"/>
    <col min="2310" max="2310" width="22" style="92" customWidth="1"/>
    <col min="2311" max="2311" width="11.5703125" style="92" customWidth="1"/>
    <col min="2312" max="2312" width="8.140625" style="92" customWidth="1"/>
    <col min="2313" max="2316" width="4.5703125" style="92" customWidth="1"/>
    <col min="2317" max="2317" width="7.5703125" style="92" customWidth="1"/>
    <col min="2318" max="2318" width="8.5703125" style="92" customWidth="1"/>
    <col min="2319" max="2319" width="8.140625" style="92" customWidth="1"/>
    <col min="2320" max="2321" width="4.5703125" style="92" customWidth="1"/>
    <col min="2322" max="2322" width="10.42578125" style="92" customWidth="1"/>
    <col min="2323" max="2323" width="7.85546875" style="92" customWidth="1"/>
    <col min="2324" max="2324" width="4.5703125" style="92" customWidth="1"/>
    <col min="2325" max="2325" width="9.42578125" style="92" customWidth="1"/>
    <col min="2326" max="2326" width="7.140625" style="92" customWidth="1"/>
    <col min="2327" max="2328" width="8.5703125" style="92" customWidth="1"/>
    <col min="2329" max="2331" width="4.5703125" style="92" customWidth="1"/>
    <col min="2332" max="2332" width="9.85546875" style="92" customWidth="1"/>
    <col min="2333" max="2333" width="8.140625" style="92" customWidth="1"/>
    <col min="2334" max="2334" width="8" style="92" customWidth="1"/>
    <col min="2335" max="2335" width="6.5703125" style="92" customWidth="1"/>
    <col min="2336" max="2336" width="4.5703125" style="92" customWidth="1"/>
    <col min="2337" max="2337" width="7.85546875" style="92" customWidth="1"/>
    <col min="2338" max="2338" width="8.140625" style="92" customWidth="1"/>
    <col min="2339" max="2342" width="4.5703125" style="92" customWidth="1"/>
    <col min="2343" max="2343" width="11.5703125" style="92"/>
    <col min="2344" max="2344" width="8.42578125" style="92" customWidth="1"/>
    <col min="2345" max="2345" width="5.42578125" style="92" customWidth="1"/>
    <col min="2346" max="2346" width="5.140625" style="92" customWidth="1"/>
    <col min="2347" max="2347" width="6.42578125" style="92" customWidth="1"/>
    <col min="2348" max="2348" width="11.5703125" style="92"/>
    <col min="2349" max="2349" width="8.42578125" style="92" customWidth="1"/>
    <col min="2350" max="2350" width="3.140625" style="92" customWidth="1"/>
    <col min="2351" max="2351" width="7.42578125" style="92" customWidth="1"/>
    <col min="2352" max="2352" width="4.5703125" style="92" customWidth="1"/>
    <col min="2353" max="2353" width="7.140625" style="92" customWidth="1"/>
    <col min="2354" max="2560" width="11.5703125" style="92"/>
    <col min="2561" max="2561" width="1.85546875" style="92" customWidth="1"/>
    <col min="2562" max="2562" width="9.42578125" style="92" customWidth="1"/>
    <col min="2563" max="2563" width="8.42578125" style="92" customWidth="1"/>
    <col min="2564" max="2564" width="9" style="92" customWidth="1"/>
    <col min="2565" max="2565" width="4.5703125" style="92" customWidth="1"/>
    <col min="2566" max="2566" width="22" style="92" customWidth="1"/>
    <col min="2567" max="2567" width="11.5703125" style="92" customWidth="1"/>
    <col min="2568" max="2568" width="8.140625" style="92" customWidth="1"/>
    <col min="2569" max="2572" width="4.5703125" style="92" customWidth="1"/>
    <col min="2573" max="2573" width="7.5703125" style="92" customWidth="1"/>
    <col min="2574" max="2574" width="8.5703125" style="92" customWidth="1"/>
    <col min="2575" max="2575" width="8.140625" style="92" customWidth="1"/>
    <col min="2576" max="2577" width="4.5703125" style="92" customWidth="1"/>
    <col min="2578" max="2578" width="10.42578125" style="92" customWidth="1"/>
    <col min="2579" max="2579" width="7.85546875" style="92" customWidth="1"/>
    <col min="2580" max="2580" width="4.5703125" style="92" customWidth="1"/>
    <col min="2581" max="2581" width="9.42578125" style="92" customWidth="1"/>
    <col min="2582" max="2582" width="7.140625" style="92" customWidth="1"/>
    <col min="2583" max="2584" width="8.5703125" style="92" customWidth="1"/>
    <col min="2585" max="2587" width="4.5703125" style="92" customWidth="1"/>
    <col min="2588" max="2588" width="9.85546875" style="92" customWidth="1"/>
    <col min="2589" max="2589" width="8.140625" style="92" customWidth="1"/>
    <col min="2590" max="2590" width="8" style="92" customWidth="1"/>
    <col min="2591" max="2591" width="6.5703125" style="92" customWidth="1"/>
    <col min="2592" max="2592" width="4.5703125" style="92" customWidth="1"/>
    <col min="2593" max="2593" width="7.85546875" style="92" customWidth="1"/>
    <col min="2594" max="2594" width="8.140625" style="92" customWidth="1"/>
    <col min="2595" max="2598" width="4.5703125" style="92" customWidth="1"/>
    <col min="2599" max="2599" width="11.5703125" style="92"/>
    <col min="2600" max="2600" width="8.42578125" style="92" customWidth="1"/>
    <col min="2601" max="2601" width="5.42578125" style="92" customWidth="1"/>
    <col min="2602" max="2602" width="5.140625" style="92" customWidth="1"/>
    <col min="2603" max="2603" width="6.42578125" style="92" customWidth="1"/>
    <col min="2604" max="2604" width="11.5703125" style="92"/>
    <col min="2605" max="2605" width="8.42578125" style="92" customWidth="1"/>
    <col min="2606" max="2606" width="3.140625" style="92" customWidth="1"/>
    <col min="2607" max="2607" width="7.42578125" style="92" customWidth="1"/>
    <col min="2608" max="2608" width="4.5703125" style="92" customWidth="1"/>
    <col min="2609" max="2609" width="7.140625" style="92" customWidth="1"/>
    <col min="2610" max="2816" width="11.5703125" style="92"/>
    <col min="2817" max="2817" width="1.85546875" style="92" customWidth="1"/>
    <col min="2818" max="2818" width="9.42578125" style="92" customWidth="1"/>
    <col min="2819" max="2819" width="8.42578125" style="92" customWidth="1"/>
    <col min="2820" max="2820" width="9" style="92" customWidth="1"/>
    <col min="2821" max="2821" width="4.5703125" style="92" customWidth="1"/>
    <col min="2822" max="2822" width="22" style="92" customWidth="1"/>
    <col min="2823" max="2823" width="11.5703125" style="92" customWidth="1"/>
    <col min="2824" max="2824" width="8.140625" style="92" customWidth="1"/>
    <col min="2825" max="2828" width="4.5703125" style="92" customWidth="1"/>
    <col min="2829" max="2829" width="7.5703125" style="92" customWidth="1"/>
    <col min="2830" max="2830" width="8.5703125" style="92" customWidth="1"/>
    <col min="2831" max="2831" width="8.140625" style="92" customWidth="1"/>
    <col min="2832" max="2833" width="4.5703125" style="92" customWidth="1"/>
    <col min="2834" max="2834" width="10.42578125" style="92" customWidth="1"/>
    <col min="2835" max="2835" width="7.85546875" style="92" customWidth="1"/>
    <col min="2836" max="2836" width="4.5703125" style="92" customWidth="1"/>
    <col min="2837" max="2837" width="9.42578125" style="92" customWidth="1"/>
    <col min="2838" max="2838" width="7.140625" style="92" customWidth="1"/>
    <col min="2839" max="2840" width="8.5703125" style="92" customWidth="1"/>
    <col min="2841" max="2843" width="4.5703125" style="92" customWidth="1"/>
    <col min="2844" max="2844" width="9.85546875" style="92" customWidth="1"/>
    <col min="2845" max="2845" width="8.140625" style="92" customWidth="1"/>
    <col min="2846" max="2846" width="8" style="92" customWidth="1"/>
    <col min="2847" max="2847" width="6.5703125" style="92" customWidth="1"/>
    <col min="2848" max="2848" width="4.5703125" style="92" customWidth="1"/>
    <col min="2849" max="2849" width="7.85546875" style="92" customWidth="1"/>
    <col min="2850" max="2850" width="8.140625" style="92" customWidth="1"/>
    <col min="2851" max="2854" width="4.5703125" style="92" customWidth="1"/>
    <col min="2855" max="2855" width="11.5703125" style="92"/>
    <col min="2856" max="2856" width="8.42578125" style="92" customWidth="1"/>
    <col min="2857" max="2857" width="5.42578125" style="92" customWidth="1"/>
    <col min="2858" max="2858" width="5.140625" style="92" customWidth="1"/>
    <col min="2859" max="2859" width="6.42578125" style="92" customWidth="1"/>
    <col min="2860" max="2860" width="11.5703125" style="92"/>
    <col min="2861" max="2861" width="8.42578125" style="92" customWidth="1"/>
    <col min="2862" max="2862" width="3.140625" style="92" customWidth="1"/>
    <col min="2863" max="2863" width="7.42578125" style="92" customWidth="1"/>
    <col min="2864" max="2864" width="4.5703125" style="92" customWidth="1"/>
    <col min="2865" max="2865" width="7.140625" style="92" customWidth="1"/>
    <col min="2866" max="3072" width="11.5703125" style="92"/>
    <col min="3073" max="3073" width="1.85546875" style="92" customWidth="1"/>
    <col min="3074" max="3074" width="9.42578125" style="92" customWidth="1"/>
    <col min="3075" max="3075" width="8.42578125" style="92" customWidth="1"/>
    <col min="3076" max="3076" width="9" style="92" customWidth="1"/>
    <col min="3077" max="3077" width="4.5703125" style="92" customWidth="1"/>
    <col min="3078" max="3078" width="22" style="92" customWidth="1"/>
    <col min="3079" max="3079" width="11.5703125" style="92" customWidth="1"/>
    <col min="3080" max="3080" width="8.140625" style="92" customWidth="1"/>
    <col min="3081" max="3084" width="4.5703125" style="92" customWidth="1"/>
    <col min="3085" max="3085" width="7.5703125" style="92" customWidth="1"/>
    <col min="3086" max="3086" width="8.5703125" style="92" customWidth="1"/>
    <col min="3087" max="3087" width="8.140625" style="92" customWidth="1"/>
    <col min="3088" max="3089" width="4.5703125" style="92" customWidth="1"/>
    <col min="3090" max="3090" width="10.42578125" style="92" customWidth="1"/>
    <col min="3091" max="3091" width="7.85546875" style="92" customWidth="1"/>
    <col min="3092" max="3092" width="4.5703125" style="92" customWidth="1"/>
    <col min="3093" max="3093" width="9.42578125" style="92" customWidth="1"/>
    <col min="3094" max="3094" width="7.140625" style="92" customWidth="1"/>
    <col min="3095" max="3096" width="8.5703125" style="92" customWidth="1"/>
    <col min="3097" max="3099" width="4.5703125" style="92" customWidth="1"/>
    <col min="3100" max="3100" width="9.85546875" style="92" customWidth="1"/>
    <col min="3101" max="3101" width="8.140625" style="92" customWidth="1"/>
    <col min="3102" max="3102" width="8" style="92" customWidth="1"/>
    <col min="3103" max="3103" width="6.5703125" style="92" customWidth="1"/>
    <col min="3104" max="3104" width="4.5703125" style="92" customWidth="1"/>
    <col min="3105" max="3105" width="7.85546875" style="92" customWidth="1"/>
    <col min="3106" max="3106" width="8.140625" style="92" customWidth="1"/>
    <col min="3107" max="3110" width="4.5703125" style="92" customWidth="1"/>
    <col min="3111" max="3111" width="11.5703125" style="92"/>
    <col min="3112" max="3112" width="8.42578125" style="92" customWidth="1"/>
    <col min="3113" max="3113" width="5.42578125" style="92" customWidth="1"/>
    <col min="3114" max="3114" width="5.140625" style="92" customWidth="1"/>
    <col min="3115" max="3115" width="6.42578125" style="92" customWidth="1"/>
    <col min="3116" max="3116" width="11.5703125" style="92"/>
    <col min="3117" max="3117" width="8.42578125" style="92" customWidth="1"/>
    <col min="3118" max="3118" width="3.140625" style="92" customWidth="1"/>
    <col min="3119" max="3119" width="7.42578125" style="92" customWidth="1"/>
    <col min="3120" max="3120" width="4.5703125" style="92" customWidth="1"/>
    <col min="3121" max="3121" width="7.140625" style="92" customWidth="1"/>
    <col min="3122" max="3328" width="11.5703125" style="92"/>
    <col min="3329" max="3329" width="1.85546875" style="92" customWidth="1"/>
    <col min="3330" max="3330" width="9.42578125" style="92" customWidth="1"/>
    <col min="3331" max="3331" width="8.42578125" style="92" customWidth="1"/>
    <col min="3332" max="3332" width="9" style="92" customWidth="1"/>
    <col min="3333" max="3333" width="4.5703125" style="92" customWidth="1"/>
    <col min="3334" max="3334" width="22" style="92" customWidth="1"/>
    <col min="3335" max="3335" width="11.5703125" style="92" customWidth="1"/>
    <col min="3336" max="3336" width="8.140625" style="92" customWidth="1"/>
    <col min="3337" max="3340" width="4.5703125" style="92" customWidth="1"/>
    <col min="3341" max="3341" width="7.5703125" style="92" customWidth="1"/>
    <col min="3342" max="3342" width="8.5703125" style="92" customWidth="1"/>
    <col min="3343" max="3343" width="8.140625" style="92" customWidth="1"/>
    <col min="3344" max="3345" width="4.5703125" style="92" customWidth="1"/>
    <col min="3346" max="3346" width="10.42578125" style="92" customWidth="1"/>
    <col min="3347" max="3347" width="7.85546875" style="92" customWidth="1"/>
    <col min="3348" max="3348" width="4.5703125" style="92" customWidth="1"/>
    <col min="3349" max="3349" width="9.42578125" style="92" customWidth="1"/>
    <col min="3350" max="3350" width="7.140625" style="92" customWidth="1"/>
    <col min="3351" max="3352" width="8.5703125" style="92" customWidth="1"/>
    <col min="3353" max="3355" width="4.5703125" style="92" customWidth="1"/>
    <col min="3356" max="3356" width="9.85546875" style="92" customWidth="1"/>
    <col min="3357" max="3357" width="8.140625" style="92" customWidth="1"/>
    <col min="3358" max="3358" width="8" style="92" customWidth="1"/>
    <col min="3359" max="3359" width="6.5703125" style="92" customWidth="1"/>
    <col min="3360" max="3360" width="4.5703125" style="92" customWidth="1"/>
    <col min="3361" max="3361" width="7.85546875" style="92" customWidth="1"/>
    <col min="3362" max="3362" width="8.140625" style="92" customWidth="1"/>
    <col min="3363" max="3366" width="4.5703125" style="92" customWidth="1"/>
    <col min="3367" max="3367" width="11.5703125" style="92"/>
    <col min="3368" max="3368" width="8.42578125" style="92" customWidth="1"/>
    <col min="3369" max="3369" width="5.42578125" style="92" customWidth="1"/>
    <col min="3370" max="3370" width="5.140625" style="92" customWidth="1"/>
    <col min="3371" max="3371" width="6.42578125" style="92" customWidth="1"/>
    <col min="3372" max="3372" width="11.5703125" style="92"/>
    <col min="3373" max="3373" width="8.42578125" style="92" customWidth="1"/>
    <col min="3374" max="3374" width="3.140625" style="92" customWidth="1"/>
    <col min="3375" max="3375" width="7.42578125" style="92" customWidth="1"/>
    <col min="3376" max="3376" width="4.5703125" style="92" customWidth="1"/>
    <col min="3377" max="3377" width="7.140625" style="92" customWidth="1"/>
    <col min="3378" max="3584" width="11.5703125" style="92"/>
    <col min="3585" max="3585" width="1.85546875" style="92" customWidth="1"/>
    <col min="3586" max="3586" width="9.42578125" style="92" customWidth="1"/>
    <col min="3587" max="3587" width="8.42578125" style="92" customWidth="1"/>
    <col min="3588" max="3588" width="9" style="92" customWidth="1"/>
    <col min="3589" max="3589" width="4.5703125" style="92" customWidth="1"/>
    <col min="3590" max="3590" width="22" style="92" customWidth="1"/>
    <col min="3591" max="3591" width="11.5703125" style="92" customWidth="1"/>
    <col min="3592" max="3592" width="8.140625" style="92" customWidth="1"/>
    <col min="3593" max="3596" width="4.5703125" style="92" customWidth="1"/>
    <col min="3597" max="3597" width="7.5703125" style="92" customWidth="1"/>
    <col min="3598" max="3598" width="8.5703125" style="92" customWidth="1"/>
    <col min="3599" max="3599" width="8.140625" style="92" customWidth="1"/>
    <col min="3600" max="3601" width="4.5703125" style="92" customWidth="1"/>
    <col min="3602" max="3602" width="10.42578125" style="92" customWidth="1"/>
    <col min="3603" max="3603" width="7.85546875" style="92" customWidth="1"/>
    <col min="3604" max="3604" width="4.5703125" style="92" customWidth="1"/>
    <col min="3605" max="3605" width="9.42578125" style="92" customWidth="1"/>
    <col min="3606" max="3606" width="7.140625" style="92" customWidth="1"/>
    <col min="3607" max="3608" width="8.5703125" style="92" customWidth="1"/>
    <col min="3609" max="3611" width="4.5703125" style="92" customWidth="1"/>
    <col min="3612" max="3612" width="9.85546875" style="92" customWidth="1"/>
    <col min="3613" max="3613" width="8.140625" style="92" customWidth="1"/>
    <col min="3614" max="3614" width="8" style="92" customWidth="1"/>
    <col min="3615" max="3615" width="6.5703125" style="92" customWidth="1"/>
    <col min="3616" max="3616" width="4.5703125" style="92" customWidth="1"/>
    <col min="3617" max="3617" width="7.85546875" style="92" customWidth="1"/>
    <col min="3618" max="3618" width="8.140625" style="92" customWidth="1"/>
    <col min="3619" max="3622" width="4.5703125" style="92" customWidth="1"/>
    <col min="3623" max="3623" width="11.5703125" style="92"/>
    <col min="3624" max="3624" width="8.42578125" style="92" customWidth="1"/>
    <col min="3625" max="3625" width="5.42578125" style="92" customWidth="1"/>
    <col min="3626" max="3626" width="5.140625" style="92" customWidth="1"/>
    <col min="3627" max="3627" width="6.42578125" style="92" customWidth="1"/>
    <col min="3628" max="3628" width="11.5703125" style="92"/>
    <col min="3629" max="3629" width="8.42578125" style="92" customWidth="1"/>
    <col min="3630" max="3630" width="3.140625" style="92" customWidth="1"/>
    <col min="3631" max="3631" width="7.42578125" style="92" customWidth="1"/>
    <col min="3632" max="3632" width="4.5703125" style="92" customWidth="1"/>
    <col min="3633" max="3633" width="7.140625" style="92" customWidth="1"/>
    <col min="3634" max="3840" width="11.5703125" style="92"/>
    <col min="3841" max="3841" width="1.85546875" style="92" customWidth="1"/>
    <col min="3842" max="3842" width="9.42578125" style="92" customWidth="1"/>
    <col min="3843" max="3843" width="8.42578125" style="92" customWidth="1"/>
    <col min="3844" max="3844" width="9" style="92" customWidth="1"/>
    <col min="3845" max="3845" width="4.5703125" style="92" customWidth="1"/>
    <col min="3846" max="3846" width="22" style="92" customWidth="1"/>
    <col min="3847" max="3847" width="11.5703125" style="92" customWidth="1"/>
    <col min="3848" max="3848" width="8.140625" style="92" customWidth="1"/>
    <col min="3849" max="3852" width="4.5703125" style="92" customWidth="1"/>
    <col min="3853" max="3853" width="7.5703125" style="92" customWidth="1"/>
    <col min="3854" max="3854" width="8.5703125" style="92" customWidth="1"/>
    <col min="3855" max="3855" width="8.140625" style="92" customWidth="1"/>
    <col min="3856" max="3857" width="4.5703125" style="92" customWidth="1"/>
    <col min="3858" max="3858" width="10.42578125" style="92" customWidth="1"/>
    <col min="3859" max="3859" width="7.85546875" style="92" customWidth="1"/>
    <col min="3860" max="3860" width="4.5703125" style="92" customWidth="1"/>
    <col min="3861" max="3861" width="9.42578125" style="92" customWidth="1"/>
    <col min="3862" max="3862" width="7.140625" style="92" customWidth="1"/>
    <col min="3863" max="3864" width="8.5703125" style="92" customWidth="1"/>
    <col min="3865" max="3867" width="4.5703125" style="92" customWidth="1"/>
    <col min="3868" max="3868" width="9.85546875" style="92" customWidth="1"/>
    <col min="3869" max="3869" width="8.140625" style="92" customWidth="1"/>
    <col min="3870" max="3870" width="8" style="92" customWidth="1"/>
    <col min="3871" max="3871" width="6.5703125" style="92" customWidth="1"/>
    <col min="3872" max="3872" width="4.5703125" style="92" customWidth="1"/>
    <col min="3873" max="3873" width="7.85546875" style="92" customWidth="1"/>
    <col min="3874" max="3874" width="8.140625" style="92" customWidth="1"/>
    <col min="3875" max="3878" width="4.5703125" style="92" customWidth="1"/>
    <col min="3879" max="3879" width="11.5703125" style="92"/>
    <col min="3880" max="3880" width="8.42578125" style="92" customWidth="1"/>
    <col min="3881" max="3881" width="5.42578125" style="92" customWidth="1"/>
    <col min="3882" max="3882" width="5.140625" style="92" customWidth="1"/>
    <col min="3883" max="3883" width="6.42578125" style="92" customWidth="1"/>
    <col min="3884" max="3884" width="11.5703125" style="92"/>
    <col min="3885" max="3885" width="8.42578125" style="92" customWidth="1"/>
    <col min="3886" max="3886" width="3.140625" style="92" customWidth="1"/>
    <col min="3887" max="3887" width="7.42578125" style="92" customWidth="1"/>
    <col min="3888" max="3888" width="4.5703125" style="92" customWidth="1"/>
    <col min="3889" max="3889" width="7.140625" style="92" customWidth="1"/>
    <col min="3890" max="4096" width="11.5703125" style="92"/>
    <col min="4097" max="4097" width="1.85546875" style="92" customWidth="1"/>
    <col min="4098" max="4098" width="9.42578125" style="92" customWidth="1"/>
    <col min="4099" max="4099" width="8.42578125" style="92" customWidth="1"/>
    <col min="4100" max="4100" width="9" style="92" customWidth="1"/>
    <col min="4101" max="4101" width="4.5703125" style="92" customWidth="1"/>
    <col min="4102" max="4102" width="22" style="92" customWidth="1"/>
    <col min="4103" max="4103" width="11.5703125" style="92" customWidth="1"/>
    <col min="4104" max="4104" width="8.140625" style="92" customWidth="1"/>
    <col min="4105" max="4108" width="4.5703125" style="92" customWidth="1"/>
    <col min="4109" max="4109" width="7.5703125" style="92" customWidth="1"/>
    <col min="4110" max="4110" width="8.5703125" style="92" customWidth="1"/>
    <col min="4111" max="4111" width="8.140625" style="92" customWidth="1"/>
    <col min="4112" max="4113" width="4.5703125" style="92" customWidth="1"/>
    <col min="4114" max="4114" width="10.42578125" style="92" customWidth="1"/>
    <col min="4115" max="4115" width="7.85546875" style="92" customWidth="1"/>
    <col min="4116" max="4116" width="4.5703125" style="92" customWidth="1"/>
    <col min="4117" max="4117" width="9.42578125" style="92" customWidth="1"/>
    <col min="4118" max="4118" width="7.140625" style="92" customWidth="1"/>
    <col min="4119" max="4120" width="8.5703125" style="92" customWidth="1"/>
    <col min="4121" max="4123" width="4.5703125" style="92" customWidth="1"/>
    <col min="4124" max="4124" width="9.85546875" style="92" customWidth="1"/>
    <col min="4125" max="4125" width="8.140625" style="92" customWidth="1"/>
    <col min="4126" max="4126" width="8" style="92" customWidth="1"/>
    <col min="4127" max="4127" width="6.5703125" style="92" customWidth="1"/>
    <col min="4128" max="4128" width="4.5703125" style="92" customWidth="1"/>
    <col min="4129" max="4129" width="7.85546875" style="92" customWidth="1"/>
    <col min="4130" max="4130" width="8.140625" style="92" customWidth="1"/>
    <col min="4131" max="4134" width="4.5703125" style="92" customWidth="1"/>
    <col min="4135" max="4135" width="11.5703125" style="92"/>
    <col min="4136" max="4136" width="8.42578125" style="92" customWidth="1"/>
    <col min="4137" max="4137" width="5.42578125" style="92" customWidth="1"/>
    <col min="4138" max="4138" width="5.140625" style="92" customWidth="1"/>
    <col min="4139" max="4139" width="6.42578125" style="92" customWidth="1"/>
    <col min="4140" max="4140" width="11.5703125" style="92"/>
    <col min="4141" max="4141" width="8.42578125" style="92" customWidth="1"/>
    <col min="4142" max="4142" width="3.140625" style="92" customWidth="1"/>
    <col min="4143" max="4143" width="7.42578125" style="92" customWidth="1"/>
    <col min="4144" max="4144" width="4.5703125" style="92" customWidth="1"/>
    <col min="4145" max="4145" width="7.140625" style="92" customWidth="1"/>
    <col min="4146" max="4352" width="11.5703125" style="92"/>
    <col min="4353" max="4353" width="1.85546875" style="92" customWidth="1"/>
    <col min="4354" max="4354" width="9.42578125" style="92" customWidth="1"/>
    <col min="4355" max="4355" width="8.42578125" style="92" customWidth="1"/>
    <col min="4356" max="4356" width="9" style="92" customWidth="1"/>
    <col min="4357" max="4357" width="4.5703125" style="92" customWidth="1"/>
    <col min="4358" max="4358" width="22" style="92" customWidth="1"/>
    <col min="4359" max="4359" width="11.5703125" style="92" customWidth="1"/>
    <col min="4360" max="4360" width="8.140625" style="92" customWidth="1"/>
    <col min="4361" max="4364" width="4.5703125" style="92" customWidth="1"/>
    <col min="4365" max="4365" width="7.5703125" style="92" customWidth="1"/>
    <col min="4366" max="4366" width="8.5703125" style="92" customWidth="1"/>
    <col min="4367" max="4367" width="8.140625" style="92" customWidth="1"/>
    <col min="4368" max="4369" width="4.5703125" style="92" customWidth="1"/>
    <col min="4370" max="4370" width="10.42578125" style="92" customWidth="1"/>
    <col min="4371" max="4371" width="7.85546875" style="92" customWidth="1"/>
    <col min="4372" max="4372" width="4.5703125" style="92" customWidth="1"/>
    <col min="4373" max="4373" width="9.42578125" style="92" customWidth="1"/>
    <col min="4374" max="4374" width="7.140625" style="92" customWidth="1"/>
    <col min="4375" max="4376" width="8.5703125" style="92" customWidth="1"/>
    <col min="4377" max="4379" width="4.5703125" style="92" customWidth="1"/>
    <col min="4380" max="4380" width="9.85546875" style="92" customWidth="1"/>
    <col min="4381" max="4381" width="8.140625" style="92" customWidth="1"/>
    <col min="4382" max="4382" width="8" style="92" customWidth="1"/>
    <col min="4383" max="4383" width="6.5703125" style="92" customWidth="1"/>
    <col min="4384" max="4384" width="4.5703125" style="92" customWidth="1"/>
    <col min="4385" max="4385" width="7.85546875" style="92" customWidth="1"/>
    <col min="4386" max="4386" width="8.140625" style="92" customWidth="1"/>
    <col min="4387" max="4390" width="4.5703125" style="92" customWidth="1"/>
    <col min="4391" max="4391" width="11.5703125" style="92"/>
    <col min="4392" max="4392" width="8.42578125" style="92" customWidth="1"/>
    <col min="4393" max="4393" width="5.42578125" style="92" customWidth="1"/>
    <col min="4394" max="4394" width="5.140625" style="92" customWidth="1"/>
    <col min="4395" max="4395" width="6.42578125" style="92" customWidth="1"/>
    <col min="4396" max="4396" width="11.5703125" style="92"/>
    <col min="4397" max="4397" width="8.42578125" style="92" customWidth="1"/>
    <col min="4398" max="4398" width="3.140625" style="92" customWidth="1"/>
    <col min="4399" max="4399" width="7.42578125" style="92" customWidth="1"/>
    <col min="4400" max="4400" width="4.5703125" style="92" customWidth="1"/>
    <col min="4401" max="4401" width="7.140625" style="92" customWidth="1"/>
    <col min="4402" max="4608" width="11.5703125" style="92"/>
    <col min="4609" max="4609" width="1.85546875" style="92" customWidth="1"/>
    <col min="4610" max="4610" width="9.42578125" style="92" customWidth="1"/>
    <col min="4611" max="4611" width="8.42578125" style="92" customWidth="1"/>
    <col min="4612" max="4612" width="9" style="92" customWidth="1"/>
    <col min="4613" max="4613" width="4.5703125" style="92" customWidth="1"/>
    <col min="4614" max="4614" width="22" style="92" customWidth="1"/>
    <col min="4615" max="4615" width="11.5703125" style="92" customWidth="1"/>
    <col min="4616" max="4616" width="8.140625" style="92" customWidth="1"/>
    <col min="4617" max="4620" width="4.5703125" style="92" customWidth="1"/>
    <col min="4621" max="4621" width="7.5703125" style="92" customWidth="1"/>
    <col min="4622" max="4622" width="8.5703125" style="92" customWidth="1"/>
    <col min="4623" max="4623" width="8.140625" style="92" customWidth="1"/>
    <col min="4624" max="4625" width="4.5703125" style="92" customWidth="1"/>
    <col min="4626" max="4626" width="10.42578125" style="92" customWidth="1"/>
    <col min="4627" max="4627" width="7.85546875" style="92" customWidth="1"/>
    <col min="4628" max="4628" width="4.5703125" style="92" customWidth="1"/>
    <col min="4629" max="4629" width="9.42578125" style="92" customWidth="1"/>
    <col min="4630" max="4630" width="7.140625" style="92" customWidth="1"/>
    <col min="4631" max="4632" width="8.5703125" style="92" customWidth="1"/>
    <col min="4633" max="4635" width="4.5703125" style="92" customWidth="1"/>
    <col min="4636" max="4636" width="9.85546875" style="92" customWidth="1"/>
    <col min="4637" max="4637" width="8.140625" style="92" customWidth="1"/>
    <col min="4638" max="4638" width="8" style="92" customWidth="1"/>
    <col min="4639" max="4639" width="6.5703125" style="92" customWidth="1"/>
    <col min="4640" max="4640" width="4.5703125" style="92" customWidth="1"/>
    <col min="4641" max="4641" width="7.85546875" style="92" customWidth="1"/>
    <col min="4642" max="4642" width="8.140625" style="92" customWidth="1"/>
    <col min="4643" max="4646" width="4.5703125" style="92" customWidth="1"/>
    <col min="4647" max="4647" width="11.5703125" style="92"/>
    <col min="4648" max="4648" width="8.42578125" style="92" customWidth="1"/>
    <col min="4649" max="4649" width="5.42578125" style="92" customWidth="1"/>
    <col min="4650" max="4650" width="5.140625" style="92" customWidth="1"/>
    <col min="4651" max="4651" width="6.42578125" style="92" customWidth="1"/>
    <col min="4652" max="4652" width="11.5703125" style="92"/>
    <col min="4653" max="4653" width="8.42578125" style="92" customWidth="1"/>
    <col min="4654" max="4654" width="3.140625" style="92" customWidth="1"/>
    <col min="4655" max="4655" width="7.42578125" style="92" customWidth="1"/>
    <col min="4656" max="4656" width="4.5703125" style="92" customWidth="1"/>
    <col min="4657" max="4657" width="7.140625" style="92" customWidth="1"/>
    <col min="4658" max="4864" width="11.5703125" style="92"/>
    <col min="4865" max="4865" width="1.85546875" style="92" customWidth="1"/>
    <col min="4866" max="4866" width="9.42578125" style="92" customWidth="1"/>
    <col min="4867" max="4867" width="8.42578125" style="92" customWidth="1"/>
    <col min="4868" max="4868" width="9" style="92" customWidth="1"/>
    <col min="4869" max="4869" width="4.5703125" style="92" customWidth="1"/>
    <col min="4870" max="4870" width="22" style="92" customWidth="1"/>
    <col min="4871" max="4871" width="11.5703125" style="92" customWidth="1"/>
    <col min="4872" max="4872" width="8.140625" style="92" customWidth="1"/>
    <col min="4873" max="4876" width="4.5703125" style="92" customWidth="1"/>
    <col min="4877" max="4877" width="7.5703125" style="92" customWidth="1"/>
    <col min="4878" max="4878" width="8.5703125" style="92" customWidth="1"/>
    <col min="4879" max="4879" width="8.140625" style="92" customWidth="1"/>
    <col min="4880" max="4881" width="4.5703125" style="92" customWidth="1"/>
    <col min="4882" max="4882" width="10.42578125" style="92" customWidth="1"/>
    <col min="4883" max="4883" width="7.85546875" style="92" customWidth="1"/>
    <col min="4884" max="4884" width="4.5703125" style="92" customWidth="1"/>
    <col min="4885" max="4885" width="9.42578125" style="92" customWidth="1"/>
    <col min="4886" max="4886" width="7.140625" style="92" customWidth="1"/>
    <col min="4887" max="4888" width="8.5703125" style="92" customWidth="1"/>
    <col min="4889" max="4891" width="4.5703125" style="92" customWidth="1"/>
    <col min="4892" max="4892" width="9.85546875" style="92" customWidth="1"/>
    <col min="4893" max="4893" width="8.140625" style="92" customWidth="1"/>
    <col min="4894" max="4894" width="8" style="92" customWidth="1"/>
    <col min="4895" max="4895" width="6.5703125" style="92" customWidth="1"/>
    <col min="4896" max="4896" width="4.5703125" style="92" customWidth="1"/>
    <col min="4897" max="4897" width="7.85546875" style="92" customWidth="1"/>
    <col min="4898" max="4898" width="8.140625" style="92" customWidth="1"/>
    <col min="4899" max="4902" width="4.5703125" style="92" customWidth="1"/>
    <col min="4903" max="4903" width="11.5703125" style="92"/>
    <col min="4904" max="4904" width="8.42578125" style="92" customWidth="1"/>
    <col min="4905" max="4905" width="5.42578125" style="92" customWidth="1"/>
    <col min="4906" max="4906" width="5.140625" style="92" customWidth="1"/>
    <col min="4907" max="4907" width="6.42578125" style="92" customWidth="1"/>
    <col min="4908" max="4908" width="11.5703125" style="92"/>
    <col min="4909" max="4909" width="8.42578125" style="92" customWidth="1"/>
    <col min="4910" max="4910" width="3.140625" style="92" customWidth="1"/>
    <col min="4911" max="4911" width="7.42578125" style="92" customWidth="1"/>
    <col min="4912" max="4912" width="4.5703125" style="92" customWidth="1"/>
    <col min="4913" max="4913" width="7.140625" style="92" customWidth="1"/>
    <col min="4914" max="5120" width="11.5703125" style="92"/>
    <col min="5121" max="5121" width="1.85546875" style="92" customWidth="1"/>
    <col min="5122" max="5122" width="9.42578125" style="92" customWidth="1"/>
    <col min="5123" max="5123" width="8.42578125" style="92" customWidth="1"/>
    <col min="5124" max="5124" width="9" style="92" customWidth="1"/>
    <col min="5125" max="5125" width="4.5703125" style="92" customWidth="1"/>
    <col min="5126" max="5126" width="22" style="92" customWidth="1"/>
    <col min="5127" max="5127" width="11.5703125" style="92" customWidth="1"/>
    <col min="5128" max="5128" width="8.140625" style="92" customWidth="1"/>
    <col min="5129" max="5132" width="4.5703125" style="92" customWidth="1"/>
    <col min="5133" max="5133" width="7.5703125" style="92" customWidth="1"/>
    <col min="5134" max="5134" width="8.5703125" style="92" customWidth="1"/>
    <col min="5135" max="5135" width="8.140625" style="92" customWidth="1"/>
    <col min="5136" max="5137" width="4.5703125" style="92" customWidth="1"/>
    <col min="5138" max="5138" width="10.42578125" style="92" customWidth="1"/>
    <col min="5139" max="5139" width="7.85546875" style="92" customWidth="1"/>
    <col min="5140" max="5140" width="4.5703125" style="92" customWidth="1"/>
    <col min="5141" max="5141" width="9.42578125" style="92" customWidth="1"/>
    <col min="5142" max="5142" width="7.140625" style="92" customWidth="1"/>
    <col min="5143" max="5144" width="8.5703125" style="92" customWidth="1"/>
    <col min="5145" max="5147" width="4.5703125" style="92" customWidth="1"/>
    <col min="5148" max="5148" width="9.85546875" style="92" customWidth="1"/>
    <col min="5149" max="5149" width="8.140625" style="92" customWidth="1"/>
    <col min="5150" max="5150" width="8" style="92" customWidth="1"/>
    <col min="5151" max="5151" width="6.5703125" style="92" customWidth="1"/>
    <col min="5152" max="5152" width="4.5703125" style="92" customWidth="1"/>
    <col min="5153" max="5153" width="7.85546875" style="92" customWidth="1"/>
    <col min="5154" max="5154" width="8.140625" style="92" customWidth="1"/>
    <col min="5155" max="5158" width="4.5703125" style="92" customWidth="1"/>
    <col min="5159" max="5159" width="11.5703125" style="92"/>
    <col min="5160" max="5160" width="8.42578125" style="92" customWidth="1"/>
    <col min="5161" max="5161" width="5.42578125" style="92" customWidth="1"/>
    <col min="5162" max="5162" width="5.140625" style="92" customWidth="1"/>
    <col min="5163" max="5163" width="6.42578125" style="92" customWidth="1"/>
    <col min="5164" max="5164" width="11.5703125" style="92"/>
    <col min="5165" max="5165" width="8.42578125" style="92" customWidth="1"/>
    <col min="5166" max="5166" width="3.140625" style="92" customWidth="1"/>
    <col min="5167" max="5167" width="7.42578125" style="92" customWidth="1"/>
    <col min="5168" max="5168" width="4.5703125" style="92" customWidth="1"/>
    <col min="5169" max="5169" width="7.140625" style="92" customWidth="1"/>
    <col min="5170" max="5376" width="11.5703125" style="92"/>
    <col min="5377" max="5377" width="1.85546875" style="92" customWidth="1"/>
    <col min="5378" max="5378" width="9.42578125" style="92" customWidth="1"/>
    <col min="5379" max="5379" width="8.42578125" style="92" customWidth="1"/>
    <col min="5380" max="5380" width="9" style="92" customWidth="1"/>
    <col min="5381" max="5381" width="4.5703125" style="92" customWidth="1"/>
    <col min="5382" max="5382" width="22" style="92" customWidth="1"/>
    <col min="5383" max="5383" width="11.5703125" style="92" customWidth="1"/>
    <col min="5384" max="5384" width="8.140625" style="92" customWidth="1"/>
    <col min="5385" max="5388" width="4.5703125" style="92" customWidth="1"/>
    <col min="5389" max="5389" width="7.5703125" style="92" customWidth="1"/>
    <col min="5390" max="5390" width="8.5703125" style="92" customWidth="1"/>
    <col min="5391" max="5391" width="8.140625" style="92" customWidth="1"/>
    <col min="5392" max="5393" width="4.5703125" style="92" customWidth="1"/>
    <col min="5394" max="5394" width="10.42578125" style="92" customWidth="1"/>
    <col min="5395" max="5395" width="7.85546875" style="92" customWidth="1"/>
    <col min="5396" max="5396" width="4.5703125" style="92" customWidth="1"/>
    <col min="5397" max="5397" width="9.42578125" style="92" customWidth="1"/>
    <col min="5398" max="5398" width="7.140625" style="92" customWidth="1"/>
    <col min="5399" max="5400" width="8.5703125" style="92" customWidth="1"/>
    <col min="5401" max="5403" width="4.5703125" style="92" customWidth="1"/>
    <col min="5404" max="5404" width="9.85546875" style="92" customWidth="1"/>
    <col min="5405" max="5405" width="8.140625" style="92" customWidth="1"/>
    <col min="5406" max="5406" width="8" style="92" customWidth="1"/>
    <col min="5407" max="5407" width="6.5703125" style="92" customWidth="1"/>
    <col min="5408" max="5408" width="4.5703125" style="92" customWidth="1"/>
    <col min="5409" max="5409" width="7.85546875" style="92" customWidth="1"/>
    <col min="5410" max="5410" width="8.140625" style="92" customWidth="1"/>
    <col min="5411" max="5414" width="4.5703125" style="92" customWidth="1"/>
    <col min="5415" max="5415" width="11.5703125" style="92"/>
    <col min="5416" max="5416" width="8.42578125" style="92" customWidth="1"/>
    <col min="5417" max="5417" width="5.42578125" style="92" customWidth="1"/>
    <col min="5418" max="5418" width="5.140625" style="92" customWidth="1"/>
    <col min="5419" max="5419" width="6.42578125" style="92" customWidth="1"/>
    <col min="5420" max="5420" width="11.5703125" style="92"/>
    <col min="5421" max="5421" width="8.42578125" style="92" customWidth="1"/>
    <col min="5422" max="5422" width="3.140625" style="92" customWidth="1"/>
    <col min="5423" max="5423" width="7.42578125" style="92" customWidth="1"/>
    <col min="5424" max="5424" width="4.5703125" style="92" customWidth="1"/>
    <col min="5425" max="5425" width="7.140625" style="92" customWidth="1"/>
    <col min="5426" max="5632" width="11.5703125" style="92"/>
    <col min="5633" max="5633" width="1.85546875" style="92" customWidth="1"/>
    <col min="5634" max="5634" width="9.42578125" style="92" customWidth="1"/>
    <col min="5635" max="5635" width="8.42578125" style="92" customWidth="1"/>
    <col min="5636" max="5636" width="9" style="92" customWidth="1"/>
    <col min="5637" max="5637" width="4.5703125" style="92" customWidth="1"/>
    <col min="5638" max="5638" width="22" style="92" customWidth="1"/>
    <col min="5639" max="5639" width="11.5703125" style="92" customWidth="1"/>
    <col min="5640" max="5640" width="8.140625" style="92" customWidth="1"/>
    <col min="5641" max="5644" width="4.5703125" style="92" customWidth="1"/>
    <col min="5645" max="5645" width="7.5703125" style="92" customWidth="1"/>
    <col min="5646" max="5646" width="8.5703125" style="92" customWidth="1"/>
    <col min="5647" max="5647" width="8.140625" style="92" customWidth="1"/>
    <col min="5648" max="5649" width="4.5703125" style="92" customWidth="1"/>
    <col min="5650" max="5650" width="10.42578125" style="92" customWidth="1"/>
    <col min="5651" max="5651" width="7.85546875" style="92" customWidth="1"/>
    <col min="5652" max="5652" width="4.5703125" style="92" customWidth="1"/>
    <col min="5653" max="5653" width="9.42578125" style="92" customWidth="1"/>
    <col min="5654" max="5654" width="7.140625" style="92" customWidth="1"/>
    <col min="5655" max="5656" width="8.5703125" style="92" customWidth="1"/>
    <col min="5657" max="5659" width="4.5703125" style="92" customWidth="1"/>
    <col min="5660" max="5660" width="9.85546875" style="92" customWidth="1"/>
    <col min="5661" max="5661" width="8.140625" style="92" customWidth="1"/>
    <col min="5662" max="5662" width="8" style="92" customWidth="1"/>
    <col min="5663" max="5663" width="6.5703125" style="92" customWidth="1"/>
    <col min="5664" max="5664" width="4.5703125" style="92" customWidth="1"/>
    <col min="5665" max="5665" width="7.85546875" style="92" customWidth="1"/>
    <col min="5666" max="5666" width="8.140625" style="92" customWidth="1"/>
    <col min="5667" max="5670" width="4.5703125" style="92" customWidth="1"/>
    <col min="5671" max="5671" width="11.5703125" style="92"/>
    <col min="5672" max="5672" width="8.42578125" style="92" customWidth="1"/>
    <col min="5673" max="5673" width="5.42578125" style="92" customWidth="1"/>
    <col min="5674" max="5674" width="5.140625" style="92" customWidth="1"/>
    <col min="5675" max="5675" width="6.42578125" style="92" customWidth="1"/>
    <col min="5676" max="5676" width="11.5703125" style="92"/>
    <col min="5677" max="5677" width="8.42578125" style="92" customWidth="1"/>
    <col min="5678" max="5678" width="3.140625" style="92" customWidth="1"/>
    <col min="5679" max="5679" width="7.42578125" style="92" customWidth="1"/>
    <col min="5680" max="5680" width="4.5703125" style="92" customWidth="1"/>
    <col min="5681" max="5681" width="7.140625" style="92" customWidth="1"/>
    <col min="5682" max="5888" width="11.5703125" style="92"/>
    <col min="5889" max="5889" width="1.85546875" style="92" customWidth="1"/>
    <col min="5890" max="5890" width="9.42578125" style="92" customWidth="1"/>
    <col min="5891" max="5891" width="8.42578125" style="92" customWidth="1"/>
    <col min="5892" max="5892" width="9" style="92" customWidth="1"/>
    <col min="5893" max="5893" width="4.5703125" style="92" customWidth="1"/>
    <col min="5894" max="5894" width="22" style="92" customWidth="1"/>
    <col min="5895" max="5895" width="11.5703125" style="92" customWidth="1"/>
    <col min="5896" max="5896" width="8.140625" style="92" customWidth="1"/>
    <col min="5897" max="5900" width="4.5703125" style="92" customWidth="1"/>
    <col min="5901" max="5901" width="7.5703125" style="92" customWidth="1"/>
    <col min="5902" max="5902" width="8.5703125" style="92" customWidth="1"/>
    <col min="5903" max="5903" width="8.140625" style="92" customWidth="1"/>
    <col min="5904" max="5905" width="4.5703125" style="92" customWidth="1"/>
    <col min="5906" max="5906" width="10.42578125" style="92" customWidth="1"/>
    <col min="5907" max="5907" width="7.85546875" style="92" customWidth="1"/>
    <col min="5908" max="5908" width="4.5703125" style="92" customWidth="1"/>
    <col min="5909" max="5909" width="9.42578125" style="92" customWidth="1"/>
    <col min="5910" max="5910" width="7.140625" style="92" customWidth="1"/>
    <col min="5911" max="5912" width="8.5703125" style="92" customWidth="1"/>
    <col min="5913" max="5915" width="4.5703125" style="92" customWidth="1"/>
    <col min="5916" max="5916" width="9.85546875" style="92" customWidth="1"/>
    <col min="5917" max="5917" width="8.140625" style="92" customWidth="1"/>
    <col min="5918" max="5918" width="8" style="92" customWidth="1"/>
    <col min="5919" max="5919" width="6.5703125" style="92" customWidth="1"/>
    <col min="5920" max="5920" width="4.5703125" style="92" customWidth="1"/>
    <col min="5921" max="5921" width="7.85546875" style="92" customWidth="1"/>
    <col min="5922" max="5922" width="8.140625" style="92" customWidth="1"/>
    <col min="5923" max="5926" width="4.5703125" style="92" customWidth="1"/>
    <col min="5927" max="5927" width="11.5703125" style="92"/>
    <col min="5928" max="5928" width="8.42578125" style="92" customWidth="1"/>
    <col min="5929" max="5929" width="5.42578125" style="92" customWidth="1"/>
    <col min="5930" max="5930" width="5.140625" style="92" customWidth="1"/>
    <col min="5931" max="5931" width="6.42578125" style="92" customWidth="1"/>
    <col min="5932" max="5932" width="11.5703125" style="92"/>
    <col min="5933" max="5933" width="8.42578125" style="92" customWidth="1"/>
    <col min="5934" max="5934" width="3.140625" style="92" customWidth="1"/>
    <col min="5935" max="5935" width="7.42578125" style="92" customWidth="1"/>
    <col min="5936" max="5936" width="4.5703125" style="92" customWidth="1"/>
    <col min="5937" max="5937" width="7.140625" style="92" customWidth="1"/>
    <col min="5938" max="6144" width="11.5703125" style="92"/>
    <col min="6145" max="6145" width="1.85546875" style="92" customWidth="1"/>
    <col min="6146" max="6146" width="9.42578125" style="92" customWidth="1"/>
    <col min="6147" max="6147" width="8.42578125" style="92" customWidth="1"/>
    <col min="6148" max="6148" width="9" style="92" customWidth="1"/>
    <col min="6149" max="6149" width="4.5703125" style="92" customWidth="1"/>
    <col min="6150" max="6150" width="22" style="92" customWidth="1"/>
    <col min="6151" max="6151" width="11.5703125" style="92" customWidth="1"/>
    <col min="6152" max="6152" width="8.140625" style="92" customWidth="1"/>
    <col min="6153" max="6156" width="4.5703125" style="92" customWidth="1"/>
    <col min="6157" max="6157" width="7.5703125" style="92" customWidth="1"/>
    <col min="6158" max="6158" width="8.5703125" style="92" customWidth="1"/>
    <col min="6159" max="6159" width="8.140625" style="92" customWidth="1"/>
    <col min="6160" max="6161" width="4.5703125" style="92" customWidth="1"/>
    <col min="6162" max="6162" width="10.42578125" style="92" customWidth="1"/>
    <col min="6163" max="6163" width="7.85546875" style="92" customWidth="1"/>
    <col min="6164" max="6164" width="4.5703125" style="92" customWidth="1"/>
    <col min="6165" max="6165" width="9.42578125" style="92" customWidth="1"/>
    <col min="6166" max="6166" width="7.140625" style="92" customWidth="1"/>
    <col min="6167" max="6168" width="8.5703125" style="92" customWidth="1"/>
    <col min="6169" max="6171" width="4.5703125" style="92" customWidth="1"/>
    <col min="6172" max="6172" width="9.85546875" style="92" customWidth="1"/>
    <col min="6173" max="6173" width="8.140625" style="92" customWidth="1"/>
    <col min="6174" max="6174" width="8" style="92" customWidth="1"/>
    <col min="6175" max="6175" width="6.5703125" style="92" customWidth="1"/>
    <col min="6176" max="6176" width="4.5703125" style="92" customWidth="1"/>
    <col min="6177" max="6177" width="7.85546875" style="92" customWidth="1"/>
    <col min="6178" max="6178" width="8.140625" style="92" customWidth="1"/>
    <col min="6179" max="6182" width="4.5703125" style="92" customWidth="1"/>
    <col min="6183" max="6183" width="11.5703125" style="92"/>
    <col min="6184" max="6184" width="8.42578125" style="92" customWidth="1"/>
    <col min="6185" max="6185" width="5.42578125" style="92" customWidth="1"/>
    <col min="6186" max="6186" width="5.140625" style="92" customWidth="1"/>
    <col min="6187" max="6187" width="6.42578125" style="92" customWidth="1"/>
    <col min="6188" max="6188" width="11.5703125" style="92"/>
    <col min="6189" max="6189" width="8.42578125" style="92" customWidth="1"/>
    <col min="6190" max="6190" width="3.140625" style="92" customWidth="1"/>
    <col min="6191" max="6191" width="7.42578125" style="92" customWidth="1"/>
    <col min="6192" max="6192" width="4.5703125" style="92" customWidth="1"/>
    <col min="6193" max="6193" width="7.140625" style="92" customWidth="1"/>
    <col min="6194" max="6400" width="11.5703125" style="92"/>
    <col min="6401" max="6401" width="1.85546875" style="92" customWidth="1"/>
    <col min="6402" max="6402" width="9.42578125" style="92" customWidth="1"/>
    <col min="6403" max="6403" width="8.42578125" style="92" customWidth="1"/>
    <col min="6404" max="6404" width="9" style="92" customWidth="1"/>
    <col min="6405" max="6405" width="4.5703125" style="92" customWidth="1"/>
    <col min="6406" max="6406" width="22" style="92" customWidth="1"/>
    <col min="6407" max="6407" width="11.5703125" style="92" customWidth="1"/>
    <col min="6408" max="6408" width="8.140625" style="92" customWidth="1"/>
    <col min="6409" max="6412" width="4.5703125" style="92" customWidth="1"/>
    <col min="6413" max="6413" width="7.5703125" style="92" customWidth="1"/>
    <col min="6414" max="6414" width="8.5703125" style="92" customWidth="1"/>
    <col min="6415" max="6415" width="8.140625" style="92" customWidth="1"/>
    <col min="6416" max="6417" width="4.5703125" style="92" customWidth="1"/>
    <col min="6418" max="6418" width="10.42578125" style="92" customWidth="1"/>
    <col min="6419" max="6419" width="7.85546875" style="92" customWidth="1"/>
    <col min="6420" max="6420" width="4.5703125" style="92" customWidth="1"/>
    <col min="6421" max="6421" width="9.42578125" style="92" customWidth="1"/>
    <col min="6422" max="6422" width="7.140625" style="92" customWidth="1"/>
    <col min="6423" max="6424" width="8.5703125" style="92" customWidth="1"/>
    <col min="6425" max="6427" width="4.5703125" style="92" customWidth="1"/>
    <col min="6428" max="6428" width="9.85546875" style="92" customWidth="1"/>
    <col min="6429" max="6429" width="8.140625" style="92" customWidth="1"/>
    <col min="6430" max="6430" width="8" style="92" customWidth="1"/>
    <col min="6431" max="6431" width="6.5703125" style="92" customWidth="1"/>
    <col min="6432" max="6432" width="4.5703125" style="92" customWidth="1"/>
    <col min="6433" max="6433" width="7.85546875" style="92" customWidth="1"/>
    <col min="6434" max="6434" width="8.140625" style="92" customWidth="1"/>
    <col min="6435" max="6438" width="4.5703125" style="92" customWidth="1"/>
    <col min="6439" max="6439" width="11.5703125" style="92"/>
    <col min="6440" max="6440" width="8.42578125" style="92" customWidth="1"/>
    <col min="6441" max="6441" width="5.42578125" style="92" customWidth="1"/>
    <col min="6442" max="6442" width="5.140625" style="92" customWidth="1"/>
    <col min="6443" max="6443" width="6.42578125" style="92" customWidth="1"/>
    <col min="6444" max="6444" width="11.5703125" style="92"/>
    <col min="6445" max="6445" width="8.42578125" style="92" customWidth="1"/>
    <col min="6446" max="6446" width="3.140625" style="92" customWidth="1"/>
    <col min="6447" max="6447" width="7.42578125" style="92" customWidth="1"/>
    <col min="6448" max="6448" width="4.5703125" style="92" customWidth="1"/>
    <col min="6449" max="6449" width="7.140625" style="92" customWidth="1"/>
    <col min="6450" max="6656" width="11.5703125" style="92"/>
    <col min="6657" max="6657" width="1.85546875" style="92" customWidth="1"/>
    <col min="6658" max="6658" width="9.42578125" style="92" customWidth="1"/>
    <col min="6659" max="6659" width="8.42578125" style="92" customWidth="1"/>
    <col min="6660" max="6660" width="9" style="92" customWidth="1"/>
    <col min="6661" max="6661" width="4.5703125" style="92" customWidth="1"/>
    <col min="6662" max="6662" width="22" style="92" customWidth="1"/>
    <col min="6663" max="6663" width="11.5703125" style="92" customWidth="1"/>
    <col min="6664" max="6664" width="8.140625" style="92" customWidth="1"/>
    <col min="6665" max="6668" width="4.5703125" style="92" customWidth="1"/>
    <col min="6669" max="6669" width="7.5703125" style="92" customWidth="1"/>
    <col min="6670" max="6670" width="8.5703125" style="92" customWidth="1"/>
    <col min="6671" max="6671" width="8.140625" style="92" customWidth="1"/>
    <col min="6672" max="6673" width="4.5703125" style="92" customWidth="1"/>
    <col min="6674" max="6674" width="10.42578125" style="92" customWidth="1"/>
    <col min="6675" max="6675" width="7.85546875" style="92" customWidth="1"/>
    <col min="6676" max="6676" width="4.5703125" style="92" customWidth="1"/>
    <col min="6677" max="6677" width="9.42578125" style="92" customWidth="1"/>
    <col min="6678" max="6678" width="7.140625" style="92" customWidth="1"/>
    <col min="6679" max="6680" width="8.5703125" style="92" customWidth="1"/>
    <col min="6681" max="6683" width="4.5703125" style="92" customWidth="1"/>
    <col min="6684" max="6684" width="9.85546875" style="92" customWidth="1"/>
    <col min="6685" max="6685" width="8.140625" style="92" customWidth="1"/>
    <col min="6686" max="6686" width="8" style="92" customWidth="1"/>
    <col min="6687" max="6687" width="6.5703125" style="92" customWidth="1"/>
    <col min="6688" max="6688" width="4.5703125" style="92" customWidth="1"/>
    <col min="6689" max="6689" width="7.85546875" style="92" customWidth="1"/>
    <col min="6690" max="6690" width="8.140625" style="92" customWidth="1"/>
    <col min="6691" max="6694" width="4.5703125" style="92" customWidth="1"/>
    <col min="6695" max="6695" width="11.5703125" style="92"/>
    <col min="6696" max="6696" width="8.42578125" style="92" customWidth="1"/>
    <col min="6697" max="6697" width="5.42578125" style="92" customWidth="1"/>
    <col min="6698" max="6698" width="5.140625" style="92" customWidth="1"/>
    <col min="6699" max="6699" width="6.42578125" style="92" customWidth="1"/>
    <col min="6700" max="6700" width="11.5703125" style="92"/>
    <col min="6701" max="6701" width="8.42578125" style="92" customWidth="1"/>
    <col min="6702" max="6702" width="3.140625" style="92" customWidth="1"/>
    <col min="6703" max="6703" width="7.42578125" style="92" customWidth="1"/>
    <col min="6704" max="6704" width="4.5703125" style="92" customWidth="1"/>
    <col min="6705" max="6705" width="7.140625" style="92" customWidth="1"/>
    <col min="6706" max="6912" width="11.5703125" style="92"/>
    <col min="6913" max="6913" width="1.85546875" style="92" customWidth="1"/>
    <col min="6914" max="6914" width="9.42578125" style="92" customWidth="1"/>
    <col min="6915" max="6915" width="8.42578125" style="92" customWidth="1"/>
    <col min="6916" max="6916" width="9" style="92" customWidth="1"/>
    <col min="6917" max="6917" width="4.5703125" style="92" customWidth="1"/>
    <col min="6918" max="6918" width="22" style="92" customWidth="1"/>
    <col min="6919" max="6919" width="11.5703125" style="92" customWidth="1"/>
    <col min="6920" max="6920" width="8.140625" style="92" customWidth="1"/>
    <col min="6921" max="6924" width="4.5703125" style="92" customWidth="1"/>
    <col min="6925" max="6925" width="7.5703125" style="92" customWidth="1"/>
    <col min="6926" max="6926" width="8.5703125" style="92" customWidth="1"/>
    <col min="6927" max="6927" width="8.140625" style="92" customWidth="1"/>
    <col min="6928" max="6929" width="4.5703125" style="92" customWidth="1"/>
    <col min="6930" max="6930" width="10.42578125" style="92" customWidth="1"/>
    <col min="6931" max="6931" width="7.85546875" style="92" customWidth="1"/>
    <col min="6932" max="6932" width="4.5703125" style="92" customWidth="1"/>
    <col min="6933" max="6933" width="9.42578125" style="92" customWidth="1"/>
    <col min="6934" max="6934" width="7.140625" style="92" customWidth="1"/>
    <col min="6935" max="6936" width="8.5703125" style="92" customWidth="1"/>
    <col min="6937" max="6939" width="4.5703125" style="92" customWidth="1"/>
    <col min="6940" max="6940" width="9.85546875" style="92" customWidth="1"/>
    <col min="6941" max="6941" width="8.140625" style="92" customWidth="1"/>
    <col min="6942" max="6942" width="8" style="92" customWidth="1"/>
    <col min="6943" max="6943" width="6.5703125" style="92" customWidth="1"/>
    <col min="6944" max="6944" width="4.5703125" style="92" customWidth="1"/>
    <col min="6945" max="6945" width="7.85546875" style="92" customWidth="1"/>
    <col min="6946" max="6946" width="8.140625" style="92" customWidth="1"/>
    <col min="6947" max="6950" width="4.5703125" style="92" customWidth="1"/>
    <col min="6951" max="6951" width="11.5703125" style="92"/>
    <col min="6952" max="6952" width="8.42578125" style="92" customWidth="1"/>
    <col min="6953" max="6953" width="5.42578125" style="92" customWidth="1"/>
    <col min="6954" max="6954" width="5.140625" style="92" customWidth="1"/>
    <col min="6955" max="6955" width="6.42578125" style="92" customWidth="1"/>
    <col min="6956" max="6956" width="11.5703125" style="92"/>
    <col min="6957" max="6957" width="8.42578125" style="92" customWidth="1"/>
    <col min="6958" max="6958" width="3.140625" style="92" customWidth="1"/>
    <col min="6959" max="6959" width="7.42578125" style="92" customWidth="1"/>
    <col min="6960" max="6960" width="4.5703125" style="92" customWidth="1"/>
    <col min="6961" max="6961" width="7.140625" style="92" customWidth="1"/>
    <col min="6962" max="7168" width="11.5703125" style="92"/>
    <col min="7169" max="7169" width="1.85546875" style="92" customWidth="1"/>
    <col min="7170" max="7170" width="9.42578125" style="92" customWidth="1"/>
    <col min="7171" max="7171" width="8.42578125" style="92" customWidth="1"/>
    <col min="7172" max="7172" width="9" style="92" customWidth="1"/>
    <col min="7173" max="7173" width="4.5703125" style="92" customWidth="1"/>
    <col min="7174" max="7174" width="22" style="92" customWidth="1"/>
    <col min="7175" max="7175" width="11.5703125" style="92" customWidth="1"/>
    <col min="7176" max="7176" width="8.140625" style="92" customWidth="1"/>
    <col min="7177" max="7180" width="4.5703125" style="92" customWidth="1"/>
    <col min="7181" max="7181" width="7.5703125" style="92" customWidth="1"/>
    <col min="7182" max="7182" width="8.5703125" style="92" customWidth="1"/>
    <col min="7183" max="7183" width="8.140625" style="92" customWidth="1"/>
    <col min="7184" max="7185" width="4.5703125" style="92" customWidth="1"/>
    <col min="7186" max="7186" width="10.42578125" style="92" customWidth="1"/>
    <col min="7187" max="7187" width="7.85546875" style="92" customWidth="1"/>
    <col min="7188" max="7188" width="4.5703125" style="92" customWidth="1"/>
    <col min="7189" max="7189" width="9.42578125" style="92" customWidth="1"/>
    <col min="7190" max="7190" width="7.140625" style="92" customWidth="1"/>
    <col min="7191" max="7192" width="8.5703125" style="92" customWidth="1"/>
    <col min="7193" max="7195" width="4.5703125" style="92" customWidth="1"/>
    <col min="7196" max="7196" width="9.85546875" style="92" customWidth="1"/>
    <col min="7197" max="7197" width="8.140625" style="92" customWidth="1"/>
    <col min="7198" max="7198" width="8" style="92" customWidth="1"/>
    <col min="7199" max="7199" width="6.5703125" style="92" customWidth="1"/>
    <col min="7200" max="7200" width="4.5703125" style="92" customWidth="1"/>
    <col min="7201" max="7201" width="7.85546875" style="92" customWidth="1"/>
    <col min="7202" max="7202" width="8.140625" style="92" customWidth="1"/>
    <col min="7203" max="7206" width="4.5703125" style="92" customWidth="1"/>
    <col min="7207" max="7207" width="11.5703125" style="92"/>
    <col min="7208" max="7208" width="8.42578125" style="92" customWidth="1"/>
    <col min="7209" max="7209" width="5.42578125" style="92" customWidth="1"/>
    <col min="7210" max="7210" width="5.140625" style="92" customWidth="1"/>
    <col min="7211" max="7211" width="6.42578125" style="92" customWidth="1"/>
    <col min="7212" max="7212" width="11.5703125" style="92"/>
    <col min="7213" max="7213" width="8.42578125" style="92" customWidth="1"/>
    <col min="7214" max="7214" width="3.140625" style="92" customWidth="1"/>
    <col min="7215" max="7215" width="7.42578125" style="92" customWidth="1"/>
    <col min="7216" max="7216" width="4.5703125" style="92" customWidth="1"/>
    <col min="7217" max="7217" width="7.140625" style="92" customWidth="1"/>
    <col min="7218" max="7424" width="11.5703125" style="92"/>
    <col min="7425" max="7425" width="1.85546875" style="92" customWidth="1"/>
    <col min="7426" max="7426" width="9.42578125" style="92" customWidth="1"/>
    <col min="7427" max="7427" width="8.42578125" style="92" customWidth="1"/>
    <col min="7428" max="7428" width="9" style="92" customWidth="1"/>
    <col min="7429" max="7429" width="4.5703125" style="92" customWidth="1"/>
    <col min="7430" max="7430" width="22" style="92" customWidth="1"/>
    <col min="7431" max="7431" width="11.5703125" style="92" customWidth="1"/>
    <col min="7432" max="7432" width="8.140625" style="92" customWidth="1"/>
    <col min="7433" max="7436" width="4.5703125" style="92" customWidth="1"/>
    <col min="7437" max="7437" width="7.5703125" style="92" customWidth="1"/>
    <col min="7438" max="7438" width="8.5703125" style="92" customWidth="1"/>
    <col min="7439" max="7439" width="8.140625" style="92" customWidth="1"/>
    <col min="7440" max="7441" width="4.5703125" style="92" customWidth="1"/>
    <col min="7442" max="7442" width="10.42578125" style="92" customWidth="1"/>
    <col min="7443" max="7443" width="7.85546875" style="92" customWidth="1"/>
    <col min="7444" max="7444" width="4.5703125" style="92" customWidth="1"/>
    <col min="7445" max="7445" width="9.42578125" style="92" customWidth="1"/>
    <col min="7446" max="7446" width="7.140625" style="92" customWidth="1"/>
    <col min="7447" max="7448" width="8.5703125" style="92" customWidth="1"/>
    <col min="7449" max="7451" width="4.5703125" style="92" customWidth="1"/>
    <col min="7452" max="7452" width="9.85546875" style="92" customWidth="1"/>
    <col min="7453" max="7453" width="8.140625" style="92" customWidth="1"/>
    <col min="7454" max="7454" width="8" style="92" customWidth="1"/>
    <col min="7455" max="7455" width="6.5703125" style="92" customWidth="1"/>
    <col min="7456" max="7456" width="4.5703125" style="92" customWidth="1"/>
    <col min="7457" max="7457" width="7.85546875" style="92" customWidth="1"/>
    <col min="7458" max="7458" width="8.140625" style="92" customWidth="1"/>
    <col min="7459" max="7462" width="4.5703125" style="92" customWidth="1"/>
    <col min="7463" max="7463" width="11.5703125" style="92"/>
    <col min="7464" max="7464" width="8.42578125" style="92" customWidth="1"/>
    <col min="7465" max="7465" width="5.42578125" style="92" customWidth="1"/>
    <col min="7466" max="7466" width="5.140625" style="92" customWidth="1"/>
    <col min="7467" max="7467" width="6.42578125" style="92" customWidth="1"/>
    <col min="7468" max="7468" width="11.5703125" style="92"/>
    <col min="7469" max="7469" width="8.42578125" style="92" customWidth="1"/>
    <col min="7470" max="7470" width="3.140625" style="92" customWidth="1"/>
    <col min="7471" max="7471" width="7.42578125" style="92" customWidth="1"/>
    <col min="7472" max="7472" width="4.5703125" style="92" customWidth="1"/>
    <col min="7473" max="7473" width="7.140625" style="92" customWidth="1"/>
    <col min="7474" max="7680" width="11.5703125" style="92"/>
    <col min="7681" max="7681" width="1.85546875" style="92" customWidth="1"/>
    <col min="7682" max="7682" width="9.42578125" style="92" customWidth="1"/>
    <col min="7683" max="7683" width="8.42578125" style="92" customWidth="1"/>
    <col min="7684" max="7684" width="9" style="92" customWidth="1"/>
    <col min="7685" max="7685" width="4.5703125" style="92" customWidth="1"/>
    <col min="7686" max="7686" width="22" style="92" customWidth="1"/>
    <col min="7687" max="7687" width="11.5703125" style="92" customWidth="1"/>
    <col min="7688" max="7688" width="8.140625" style="92" customWidth="1"/>
    <col min="7689" max="7692" width="4.5703125" style="92" customWidth="1"/>
    <col min="7693" max="7693" width="7.5703125" style="92" customWidth="1"/>
    <col min="7694" max="7694" width="8.5703125" style="92" customWidth="1"/>
    <col min="7695" max="7695" width="8.140625" style="92" customWidth="1"/>
    <col min="7696" max="7697" width="4.5703125" style="92" customWidth="1"/>
    <col min="7698" max="7698" width="10.42578125" style="92" customWidth="1"/>
    <col min="7699" max="7699" width="7.85546875" style="92" customWidth="1"/>
    <col min="7700" max="7700" width="4.5703125" style="92" customWidth="1"/>
    <col min="7701" max="7701" width="9.42578125" style="92" customWidth="1"/>
    <col min="7702" max="7702" width="7.140625" style="92" customWidth="1"/>
    <col min="7703" max="7704" width="8.5703125" style="92" customWidth="1"/>
    <col min="7705" max="7707" width="4.5703125" style="92" customWidth="1"/>
    <col min="7708" max="7708" width="9.85546875" style="92" customWidth="1"/>
    <col min="7709" max="7709" width="8.140625" style="92" customWidth="1"/>
    <col min="7710" max="7710" width="8" style="92" customWidth="1"/>
    <col min="7711" max="7711" width="6.5703125" style="92" customWidth="1"/>
    <col min="7712" max="7712" width="4.5703125" style="92" customWidth="1"/>
    <col min="7713" max="7713" width="7.85546875" style="92" customWidth="1"/>
    <col min="7714" max="7714" width="8.140625" style="92" customWidth="1"/>
    <col min="7715" max="7718" width="4.5703125" style="92" customWidth="1"/>
    <col min="7719" max="7719" width="11.5703125" style="92"/>
    <col min="7720" max="7720" width="8.42578125" style="92" customWidth="1"/>
    <col min="7721" max="7721" width="5.42578125" style="92" customWidth="1"/>
    <col min="7722" max="7722" width="5.140625" style="92" customWidth="1"/>
    <col min="7723" max="7723" width="6.42578125" style="92" customWidth="1"/>
    <col min="7724" max="7724" width="11.5703125" style="92"/>
    <col min="7725" max="7725" width="8.42578125" style="92" customWidth="1"/>
    <col min="7726" max="7726" width="3.140625" style="92" customWidth="1"/>
    <col min="7727" max="7727" width="7.42578125" style="92" customWidth="1"/>
    <col min="7728" max="7728" width="4.5703125" style="92" customWidth="1"/>
    <col min="7729" max="7729" width="7.140625" style="92" customWidth="1"/>
    <col min="7730" max="7936" width="11.5703125" style="92"/>
    <col min="7937" max="7937" width="1.85546875" style="92" customWidth="1"/>
    <col min="7938" max="7938" width="9.42578125" style="92" customWidth="1"/>
    <col min="7939" max="7939" width="8.42578125" style="92" customWidth="1"/>
    <col min="7940" max="7940" width="9" style="92" customWidth="1"/>
    <col min="7941" max="7941" width="4.5703125" style="92" customWidth="1"/>
    <col min="7942" max="7942" width="22" style="92" customWidth="1"/>
    <col min="7943" max="7943" width="11.5703125" style="92" customWidth="1"/>
    <col min="7944" max="7944" width="8.140625" style="92" customWidth="1"/>
    <col min="7945" max="7948" width="4.5703125" style="92" customWidth="1"/>
    <col min="7949" max="7949" width="7.5703125" style="92" customWidth="1"/>
    <col min="7950" max="7950" width="8.5703125" style="92" customWidth="1"/>
    <col min="7951" max="7951" width="8.140625" style="92" customWidth="1"/>
    <col min="7952" max="7953" width="4.5703125" style="92" customWidth="1"/>
    <col min="7954" max="7954" width="10.42578125" style="92" customWidth="1"/>
    <col min="7955" max="7955" width="7.85546875" style="92" customWidth="1"/>
    <col min="7956" max="7956" width="4.5703125" style="92" customWidth="1"/>
    <col min="7957" max="7957" width="9.42578125" style="92" customWidth="1"/>
    <col min="7958" max="7958" width="7.140625" style="92" customWidth="1"/>
    <col min="7959" max="7960" width="8.5703125" style="92" customWidth="1"/>
    <col min="7961" max="7963" width="4.5703125" style="92" customWidth="1"/>
    <col min="7964" max="7964" width="9.85546875" style="92" customWidth="1"/>
    <col min="7965" max="7965" width="8.140625" style="92" customWidth="1"/>
    <col min="7966" max="7966" width="8" style="92" customWidth="1"/>
    <col min="7967" max="7967" width="6.5703125" style="92" customWidth="1"/>
    <col min="7968" max="7968" width="4.5703125" style="92" customWidth="1"/>
    <col min="7969" max="7969" width="7.85546875" style="92" customWidth="1"/>
    <col min="7970" max="7970" width="8.140625" style="92" customWidth="1"/>
    <col min="7971" max="7974" width="4.5703125" style="92" customWidth="1"/>
    <col min="7975" max="7975" width="11.5703125" style="92"/>
    <col min="7976" max="7976" width="8.42578125" style="92" customWidth="1"/>
    <col min="7977" max="7977" width="5.42578125" style="92" customWidth="1"/>
    <col min="7978" max="7978" width="5.140625" style="92" customWidth="1"/>
    <col min="7979" max="7979" width="6.42578125" style="92" customWidth="1"/>
    <col min="7980" max="7980" width="11.5703125" style="92"/>
    <col min="7981" max="7981" width="8.42578125" style="92" customWidth="1"/>
    <col min="7982" max="7982" width="3.140625" style="92" customWidth="1"/>
    <col min="7983" max="7983" width="7.42578125" style="92" customWidth="1"/>
    <col min="7984" max="7984" width="4.5703125" style="92" customWidth="1"/>
    <col min="7985" max="7985" width="7.140625" style="92" customWidth="1"/>
    <col min="7986" max="8192" width="11.5703125" style="92"/>
    <col min="8193" max="8193" width="1.85546875" style="92" customWidth="1"/>
    <col min="8194" max="8194" width="9.42578125" style="92" customWidth="1"/>
    <col min="8195" max="8195" width="8.42578125" style="92" customWidth="1"/>
    <col min="8196" max="8196" width="9" style="92" customWidth="1"/>
    <col min="8197" max="8197" width="4.5703125" style="92" customWidth="1"/>
    <col min="8198" max="8198" width="22" style="92" customWidth="1"/>
    <col min="8199" max="8199" width="11.5703125" style="92" customWidth="1"/>
    <col min="8200" max="8200" width="8.140625" style="92" customWidth="1"/>
    <col min="8201" max="8204" width="4.5703125" style="92" customWidth="1"/>
    <col min="8205" max="8205" width="7.5703125" style="92" customWidth="1"/>
    <col min="8206" max="8206" width="8.5703125" style="92" customWidth="1"/>
    <col min="8207" max="8207" width="8.140625" style="92" customWidth="1"/>
    <col min="8208" max="8209" width="4.5703125" style="92" customWidth="1"/>
    <col min="8210" max="8210" width="10.42578125" style="92" customWidth="1"/>
    <col min="8211" max="8211" width="7.85546875" style="92" customWidth="1"/>
    <col min="8212" max="8212" width="4.5703125" style="92" customWidth="1"/>
    <col min="8213" max="8213" width="9.42578125" style="92" customWidth="1"/>
    <col min="8214" max="8214" width="7.140625" style="92" customWidth="1"/>
    <col min="8215" max="8216" width="8.5703125" style="92" customWidth="1"/>
    <col min="8217" max="8219" width="4.5703125" style="92" customWidth="1"/>
    <col min="8220" max="8220" width="9.85546875" style="92" customWidth="1"/>
    <col min="8221" max="8221" width="8.140625" style="92" customWidth="1"/>
    <col min="8222" max="8222" width="8" style="92" customWidth="1"/>
    <col min="8223" max="8223" width="6.5703125" style="92" customWidth="1"/>
    <col min="8224" max="8224" width="4.5703125" style="92" customWidth="1"/>
    <col min="8225" max="8225" width="7.85546875" style="92" customWidth="1"/>
    <col min="8226" max="8226" width="8.140625" style="92" customWidth="1"/>
    <col min="8227" max="8230" width="4.5703125" style="92" customWidth="1"/>
    <col min="8231" max="8231" width="11.5703125" style="92"/>
    <col min="8232" max="8232" width="8.42578125" style="92" customWidth="1"/>
    <col min="8233" max="8233" width="5.42578125" style="92" customWidth="1"/>
    <col min="8234" max="8234" width="5.140625" style="92" customWidth="1"/>
    <col min="8235" max="8235" width="6.42578125" style="92" customWidth="1"/>
    <col min="8236" max="8236" width="11.5703125" style="92"/>
    <col min="8237" max="8237" width="8.42578125" style="92" customWidth="1"/>
    <col min="8238" max="8238" width="3.140625" style="92" customWidth="1"/>
    <col min="8239" max="8239" width="7.42578125" style="92" customWidth="1"/>
    <col min="8240" max="8240" width="4.5703125" style="92" customWidth="1"/>
    <col min="8241" max="8241" width="7.140625" style="92" customWidth="1"/>
    <col min="8242" max="8448" width="11.5703125" style="92"/>
    <col min="8449" max="8449" width="1.85546875" style="92" customWidth="1"/>
    <col min="8450" max="8450" width="9.42578125" style="92" customWidth="1"/>
    <col min="8451" max="8451" width="8.42578125" style="92" customWidth="1"/>
    <col min="8452" max="8452" width="9" style="92" customWidth="1"/>
    <col min="8453" max="8453" width="4.5703125" style="92" customWidth="1"/>
    <col min="8454" max="8454" width="22" style="92" customWidth="1"/>
    <col min="8455" max="8455" width="11.5703125" style="92" customWidth="1"/>
    <col min="8456" max="8456" width="8.140625" style="92" customWidth="1"/>
    <col min="8457" max="8460" width="4.5703125" style="92" customWidth="1"/>
    <col min="8461" max="8461" width="7.5703125" style="92" customWidth="1"/>
    <col min="8462" max="8462" width="8.5703125" style="92" customWidth="1"/>
    <col min="8463" max="8463" width="8.140625" style="92" customWidth="1"/>
    <col min="8464" max="8465" width="4.5703125" style="92" customWidth="1"/>
    <col min="8466" max="8466" width="10.42578125" style="92" customWidth="1"/>
    <col min="8467" max="8467" width="7.85546875" style="92" customWidth="1"/>
    <col min="8468" max="8468" width="4.5703125" style="92" customWidth="1"/>
    <col min="8469" max="8469" width="9.42578125" style="92" customWidth="1"/>
    <col min="8470" max="8470" width="7.140625" style="92" customWidth="1"/>
    <col min="8471" max="8472" width="8.5703125" style="92" customWidth="1"/>
    <col min="8473" max="8475" width="4.5703125" style="92" customWidth="1"/>
    <col min="8476" max="8476" width="9.85546875" style="92" customWidth="1"/>
    <col min="8477" max="8477" width="8.140625" style="92" customWidth="1"/>
    <col min="8478" max="8478" width="8" style="92" customWidth="1"/>
    <col min="8479" max="8479" width="6.5703125" style="92" customWidth="1"/>
    <col min="8480" max="8480" width="4.5703125" style="92" customWidth="1"/>
    <col min="8481" max="8481" width="7.85546875" style="92" customWidth="1"/>
    <col min="8482" max="8482" width="8.140625" style="92" customWidth="1"/>
    <col min="8483" max="8486" width="4.5703125" style="92" customWidth="1"/>
    <col min="8487" max="8487" width="11.5703125" style="92"/>
    <col min="8488" max="8488" width="8.42578125" style="92" customWidth="1"/>
    <col min="8489" max="8489" width="5.42578125" style="92" customWidth="1"/>
    <col min="8490" max="8490" width="5.140625" style="92" customWidth="1"/>
    <col min="8491" max="8491" width="6.42578125" style="92" customWidth="1"/>
    <col min="8492" max="8492" width="11.5703125" style="92"/>
    <col min="8493" max="8493" width="8.42578125" style="92" customWidth="1"/>
    <col min="8494" max="8494" width="3.140625" style="92" customWidth="1"/>
    <col min="8495" max="8495" width="7.42578125" style="92" customWidth="1"/>
    <col min="8496" max="8496" width="4.5703125" style="92" customWidth="1"/>
    <col min="8497" max="8497" width="7.140625" style="92" customWidth="1"/>
    <col min="8498" max="8704" width="11.5703125" style="92"/>
    <col min="8705" max="8705" width="1.85546875" style="92" customWidth="1"/>
    <col min="8706" max="8706" width="9.42578125" style="92" customWidth="1"/>
    <col min="8707" max="8707" width="8.42578125" style="92" customWidth="1"/>
    <col min="8708" max="8708" width="9" style="92" customWidth="1"/>
    <col min="8709" max="8709" width="4.5703125" style="92" customWidth="1"/>
    <col min="8710" max="8710" width="22" style="92" customWidth="1"/>
    <col min="8711" max="8711" width="11.5703125" style="92" customWidth="1"/>
    <col min="8712" max="8712" width="8.140625" style="92" customWidth="1"/>
    <col min="8713" max="8716" width="4.5703125" style="92" customWidth="1"/>
    <col min="8717" max="8717" width="7.5703125" style="92" customWidth="1"/>
    <col min="8718" max="8718" width="8.5703125" style="92" customWidth="1"/>
    <col min="8719" max="8719" width="8.140625" style="92" customWidth="1"/>
    <col min="8720" max="8721" width="4.5703125" style="92" customWidth="1"/>
    <col min="8722" max="8722" width="10.42578125" style="92" customWidth="1"/>
    <col min="8723" max="8723" width="7.85546875" style="92" customWidth="1"/>
    <col min="8724" max="8724" width="4.5703125" style="92" customWidth="1"/>
    <col min="8725" max="8725" width="9.42578125" style="92" customWidth="1"/>
    <col min="8726" max="8726" width="7.140625" style="92" customWidth="1"/>
    <col min="8727" max="8728" width="8.5703125" style="92" customWidth="1"/>
    <col min="8729" max="8731" width="4.5703125" style="92" customWidth="1"/>
    <col min="8732" max="8732" width="9.85546875" style="92" customWidth="1"/>
    <col min="8733" max="8733" width="8.140625" style="92" customWidth="1"/>
    <col min="8734" max="8734" width="8" style="92" customWidth="1"/>
    <col min="8735" max="8735" width="6.5703125" style="92" customWidth="1"/>
    <col min="8736" max="8736" width="4.5703125" style="92" customWidth="1"/>
    <col min="8737" max="8737" width="7.85546875" style="92" customWidth="1"/>
    <col min="8738" max="8738" width="8.140625" style="92" customWidth="1"/>
    <col min="8739" max="8742" width="4.5703125" style="92" customWidth="1"/>
    <col min="8743" max="8743" width="11.5703125" style="92"/>
    <col min="8744" max="8744" width="8.42578125" style="92" customWidth="1"/>
    <col min="8745" max="8745" width="5.42578125" style="92" customWidth="1"/>
    <col min="8746" max="8746" width="5.140625" style="92" customWidth="1"/>
    <col min="8747" max="8747" width="6.42578125" style="92" customWidth="1"/>
    <col min="8748" max="8748" width="11.5703125" style="92"/>
    <col min="8749" max="8749" width="8.42578125" style="92" customWidth="1"/>
    <col min="8750" max="8750" width="3.140625" style="92" customWidth="1"/>
    <col min="8751" max="8751" width="7.42578125" style="92" customWidth="1"/>
    <col min="8752" max="8752" width="4.5703125" style="92" customWidth="1"/>
    <col min="8753" max="8753" width="7.140625" style="92" customWidth="1"/>
    <col min="8754" max="8960" width="11.5703125" style="92"/>
    <col min="8961" max="8961" width="1.85546875" style="92" customWidth="1"/>
    <col min="8962" max="8962" width="9.42578125" style="92" customWidth="1"/>
    <col min="8963" max="8963" width="8.42578125" style="92" customWidth="1"/>
    <col min="8964" max="8964" width="9" style="92" customWidth="1"/>
    <col min="8965" max="8965" width="4.5703125" style="92" customWidth="1"/>
    <col min="8966" max="8966" width="22" style="92" customWidth="1"/>
    <col min="8967" max="8967" width="11.5703125" style="92" customWidth="1"/>
    <col min="8968" max="8968" width="8.140625" style="92" customWidth="1"/>
    <col min="8969" max="8972" width="4.5703125" style="92" customWidth="1"/>
    <col min="8973" max="8973" width="7.5703125" style="92" customWidth="1"/>
    <col min="8974" max="8974" width="8.5703125" style="92" customWidth="1"/>
    <col min="8975" max="8975" width="8.140625" style="92" customWidth="1"/>
    <col min="8976" max="8977" width="4.5703125" style="92" customWidth="1"/>
    <col min="8978" max="8978" width="10.42578125" style="92" customWidth="1"/>
    <col min="8979" max="8979" width="7.85546875" style="92" customWidth="1"/>
    <col min="8980" max="8980" width="4.5703125" style="92" customWidth="1"/>
    <col min="8981" max="8981" width="9.42578125" style="92" customWidth="1"/>
    <col min="8982" max="8982" width="7.140625" style="92" customWidth="1"/>
    <col min="8983" max="8984" width="8.5703125" style="92" customWidth="1"/>
    <col min="8985" max="8987" width="4.5703125" style="92" customWidth="1"/>
    <col min="8988" max="8988" width="9.85546875" style="92" customWidth="1"/>
    <col min="8989" max="8989" width="8.140625" style="92" customWidth="1"/>
    <col min="8990" max="8990" width="8" style="92" customWidth="1"/>
    <col min="8991" max="8991" width="6.5703125" style="92" customWidth="1"/>
    <col min="8992" max="8992" width="4.5703125" style="92" customWidth="1"/>
    <col min="8993" max="8993" width="7.85546875" style="92" customWidth="1"/>
    <col min="8994" max="8994" width="8.140625" style="92" customWidth="1"/>
    <col min="8995" max="8998" width="4.5703125" style="92" customWidth="1"/>
    <col min="8999" max="8999" width="11.5703125" style="92"/>
    <col min="9000" max="9000" width="8.42578125" style="92" customWidth="1"/>
    <col min="9001" max="9001" width="5.42578125" style="92" customWidth="1"/>
    <col min="9002" max="9002" width="5.140625" style="92" customWidth="1"/>
    <col min="9003" max="9003" width="6.42578125" style="92" customWidth="1"/>
    <col min="9004" max="9004" width="11.5703125" style="92"/>
    <col min="9005" max="9005" width="8.42578125" style="92" customWidth="1"/>
    <col min="9006" max="9006" width="3.140625" style="92" customWidth="1"/>
    <col min="9007" max="9007" width="7.42578125" style="92" customWidth="1"/>
    <col min="9008" max="9008" width="4.5703125" style="92" customWidth="1"/>
    <col min="9009" max="9009" width="7.140625" style="92" customWidth="1"/>
    <col min="9010" max="9216" width="11.5703125" style="92"/>
    <col min="9217" max="9217" width="1.85546875" style="92" customWidth="1"/>
    <col min="9218" max="9218" width="9.42578125" style="92" customWidth="1"/>
    <col min="9219" max="9219" width="8.42578125" style="92" customWidth="1"/>
    <col min="9220" max="9220" width="9" style="92" customWidth="1"/>
    <col min="9221" max="9221" width="4.5703125" style="92" customWidth="1"/>
    <col min="9222" max="9222" width="22" style="92" customWidth="1"/>
    <col min="9223" max="9223" width="11.5703125" style="92" customWidth="1"/>
    <col min="9224" max="9224" width="8.140625" style="92" customWidth="1"/>
    <col min="9225" max="9228" width="4.5703125" style="92" customWidth="1"/>
    <col min="9229" max="9229" width="7.5703125" style="92" customWidth="1"/>
    <col min="9230" max="9230" width="8.5703125" style="92" customWidth="1"/>
    <col min="9231" max="9231" width="8.140625" style="92" customWidth="1"/>
    <col min="9232" max="9233" width="4.5703125" style="92" customWidth="1"/>
    <col min="9234" max="9234" width="10.42578125" style="92" customWidth="1"/>
    <col min="9235" max="9235" width="7.85546875" style="92" customWidth="1"/>
    <col min="9236" max="9236" width="4.5703125" style="92" customWidth="1"/>
    <col min="9237" max="9237" width="9.42578125" style="92" customWidth="1"/>
    <col min="9238" max="9238" width="7.140625" style="92" customWidth="1"/>
    <col min="9239" max="9240" width="8.5703125" style="92" customWidth="1"/>
    <col min="9241" max="9243" width="4.5703125" style="92" customWidth="1"/>
    <col min="9244" max="9244" width="9.85546875" style="92" customWidth="1"/>
    <col min="9245" max="9245" width="8.140625" style="92" customWidth="1"/>
    <col min="9246" max="9246" width="8" style="92" customWidth="1"/>
    <col min="9247" max="9247" width="6.5703125" style="92" customWidth="1"/>
    <col min="9248" max="9248" width="4.5703125" style="92" customWidth="1"/>
    <col min="9249" max="9249" width="7.85546875" style="92" customWidth="1"/>
    <col min="9250" max="9250" width="8.140625" style="92" customWidth="1"/>
    <col min="9251" max="9254" width="4.5703125" style="92" customWidth="1"/>
    <col min="9255" max="9255" width="11.5703125" style="92"/>
    <col min="9256" max="9256" width="8.42578125" style="92" customWidth="1"/>
    <col min="9257" max="9257" width="5.42578125" style="92" customWidth="1"/>
    <col min="9258" max="9258" width="5.140625" style="92" customWidth="1"/>
    <col min="9259" max="9259" width="6.42578125" style="92" customWidth="1"/>
    <col min="9260" max="9260" width="11.5703125" style="92"/>
    <col min="9261" max="9261" width="8.42578125" style="92" customWidth="1"/>
    <col min="9262" max="9262" width="3.140625" style="92" customWidth="1"/>
    <col min="9263" max="9263" width="7.42578125" style="92" customWidth="1"/>
    <col min="9264" max="9264" width="4.5703125" style="92" customWidth="1"/>
    <col min="9265" max="9265" width="7.140625" style="92" customWidth="1"/>
    <col min="9266" max="9472" width="11.5703125" style="92"/>
    <col min="9473" max="9473" width="1.85546875" style="92" customWidth="1"/>
    <col min="9474" max="9474" width="9.42578125" style="92" customWidth="1"/>
    <col min="9475" max="9475" width="8.42578125" style="92" customWidth="1"/>
    <col min="9476" max="9476" width="9" style="92" customWidth="1"/>
    <col min="9477" max="9477" width="4.5703125" style="92" customWidth="1"/>
    <col min="9478" max="9478" width="22" style="92" customWidth="1"/>
    <col min="9479" max="9479" width="11.5703125" style="92" customWidth="1"/>
    <col min="9480" max="9480" width="8.140625" style="92" customWidth="1"/>
    <col min="9481" max="9484" width="4.5703125" style="92" customWidth="1"/>
    <col min="9485" max="9485" width="7.5703125" style="92" customWidth="1"/>
    <col min="9486" max="9486" width="8.5703125" style="92" customWidth="1"/>
    <col min="9487" max="9487" width="8.140625" style="92" customWidth="1"/>
    <col min="9488" max="9489" width="4.5703125" style="92" customWidth="1"/>
    <col min="9490" max="9490" width="10.42578125" style="92" customWidth="1"/>
    <col min="9491" max="9491" width="7.85546875" style="92" customWidth="1"/>
    <col min="9492" max="9492" width="4.5703125" style="92" customWidth="1"/>
    <col min="9493" max="9493" width="9.42578125" style="92" customWidth="1"/>
    <col min="9494" max="9494" width="7.140625" style="92" customWidth="1"/>
    <col min="9495" max="9496" width="8.5703125" style="92" customWidth="1"/>
    <col min="9497" max="9499" width="4.5703125" style="92" customWidth="1"/>
    <col min="9500" max="9500" width="9.85546875" style="92" customWidth="1"/>
    <col min="9501" max="9501" width="8.140625" style="92" customWidth="1"/>
    <col min="9502" max="9502" width="8" style="92" customWidth="1"/>
    <col min="9503" max="9503" width="6.5703125" style="92" customWidth="1"/>
    <col min="9504" max="9504" width="4.5703125" style="92" customWidth="1"/>
    <col min="9505" max="9505" width="7.85546875" style="92" customWidth="1"/>
    <col min="9506" max="9506" width="8.140625" style="92" customWidth="1"/>
    <col min="9507" max="9510" width="4.5703125" style="92" customWidth="1"/>
    <col min="9511" max="9511" width="11.5703125" style="92"/>
    <col min="9512" max="9512" width="8.42578125" style="92" customWidth="1"/>
    <col min="9513" max="9513" width="5.42578125" style="92" customWidth="1"/>
    <col min="9514" max="9514" width="5.140625" style="92" customWidth="1"/>
    <col min="9515" max="9515" width="6.42578125" style="92" customWidth="1"/>
    <col min="9516" max="9516" width="11.5703125" style="92"/>
    <col min="9517" max="9517" width="8.42578125" style="92" customWidth="1"/>
    <col min="9518" max="9518" width="3.140625" style="92" customWidth="1"/>
    <col min="9519" max="9519" width="7.42578125" style="92" customWidth="1"/>
    <col min="9520" max="9520" width="4.5703125" style="92" customWidth="1"/>
    <col min="9521" max="9521" width="7.140625" style="92" customWidth="1"/>
    <col min="9522" max="9728" width="11.5703125" style="92"/>
    <col min="9729" max="9729" width="1.85546875" style="92" customWidth="1"/>
    <col min="9730" max="9730" width="9.42578125" style="92" customWidth="1"/>
    <col min="9731" max="9731" width="8.42578125" style="92" customWidth="1"/>
    <col min="9732" max="9732" width="9" style="92" customWidth="1"/>
    <col min="9733" max="9733" width="4.5703125" style="92" customWidth="1"/>
    <col min="9734" max="9734" width="22" style="92" customWidth="1"/>
    <col min="9735" max="9735" width="11.5703125" style="92" customWidth="1"/>
    <col min="9736" max="9736" width="8.140625" style="92" customWidth="1"/>
    <col min="9737" max="9740" width="4.5703125" style="92" customWidth="1"/>
    <col min="9741" max="9741" width="7.5703125" style="92" customWidth="1"/>
    <col min="9742" max="9742" width="8.5703125" style="92" customWidth="1"/>
    <col min="9743" max="9743" width="8.140625" style="92" customWidth="1"/>
    <col min="9744" max="9745" width="4.5703125" style="92" customWidth="1"/>
    <col min="9746" max="9746" width="10.42578125" style="92" customWidth="1"/>
    <col min="9747" max="9747" width="7.85546875" style="92" customWidth="1"/>
    <col min="9748" max="9748" width="4.5703125" style="92" customWidth="1"/>
    <col min="9749" max="9749" width="9.42578125" style="92" customWidth="1"/>
    <col min="9750" max="9750" width="7.140625" style="92" customWidth="1"/>
    <col min="9751" max="9752" width="8.5703125" style="92" customWidth="1"/>
    <col min="9753" max="9755" width="4.5703125" style="92" customWidth="1"/>
    <col min="9756" max="9756" width="9.85546875" style="92" customWidth="1"/>
    <col min="9757" max="9757" width="8.140625" style="92" customWidth="1"/>
    <col min="9758" max="9758" width="8" style="92" customWidth="1"/>
    <col min="9759" max="9759" width="6.5703125" style="92" customWidth="1"/>
    <col min="9760" max="9760" width="4.5703125" style="92" customWidth="1"/>
    <col min="9761" max="9761" width="7.85546875" style="92" customWidth="1"/>
    <col min="9762" max="9762" width="8.140625" style="92" customWidth="1"/>
    <col min="9763" max="9766" width="4.5703125" style="92" customWidth="1"/>
    <col min="9767" max="9767" width="11.5703125" style="92"/>
    <col min="9768" max="9768" width="8.42578125" style="92" customWidth="1"/>
    <col min="9769" max="9769" width="5.42578125" style="92" customWidth="1"/>
    <col min="9770" max="9770" width="5.140625" style="92" customWidth="1"/>
    <col min="9771" max="9771" width="6.42578125" style="92" customWidth="1"/>
    <col min="9772" max="9772" width="11.5703125" style="92"/>
    <col min="9773" max="9773" width="8.42578125" style="92" customWidth="1"/>
    <col min="9774" max="9774" width="3.140625" style="92" customWidth="1"/>
    <col min="9775" max="9775" width="7.42578125" style="92" customWidth="1"/>
    <col min="9776" max="9776" width="4.5703125" style="92" customWidth="1"/>
    <col min="9777" max="9777" width="7.140625" style="92" customWidth="1"/>
    <col min="9778" max="9984" width="11.5703125" style="92"/>
    <col min="9985" max="9985" width="1.85546875" style="92" customWidth="1"/>
    <col min="9986" max="9986" width="9.42578125" style="92" customWidth="1"/>
    <col min="9987" max="9987" width="8.42578125" style="92" customWidth="1"/>
    <col min="9988" max="9988" width="9" style="92" customWidth="1"/>
    <col min="9989" max="9989" width="4.5703125" style="92" customWidth="1"/>
    <col min="9990" max="9990" width="22" style="92" customWidth="1"/>
    <col min="9991" max="9991" width="11.5703125" style="92" customWidth="1"/>
    <col min="9992" max="9992" width="8.140625" style="92" customWidth="1"/>
    <col min="9993" max="9996" width="4.5703125" style="92" customWidth="1"/>
    <col min="9997" max="9997" width="7.5703125" style="92" customWidth="1"/>
    <col min="9998" max="9998" width="8.5703125" style="92" customWidth="1"/>
    <col min="9999" max="9999" width="8.140625" style="92" customWidth="1"/>
    <col min="10000" max="10001" width="4.5703125" style="92" customWidth="1"/>
    <col min="10002" max="10002" width="10.42578125" style="92" customWidth="1"/>
    <col min="10003" max="10003" width="7.85546875" style="92" customWidth="1"/>
    <col min="10004" max="10004" width="4.5703125" style="92" customWidth="1"/>
    <col min="10005" max="10005" width="9.42578125" style="92" customWidth="1"/>
    <col min="10006" max="10006" width="7.140625" style="92" customWidth="1"/>
    <col min="10007" max="10008" width="8.5703125" style="92" customWidth="1"/>
    <col min="10009" max="10011" width="4.5703125" style="92" customWidth="1"/>
    <col min="10012" max="10012" width="9.85546875" style="92" customWidth="1"/>
    <col min="10013" max="10013" width="8.140625" style="92" customWidth="1"/>
    <col min="10014" max="10014" width="8" style="92" customWidth="1"/>
    <col min="10015" max="10015" width="6.5703125" style="92" customWidth="1"/>
    <col min="10016" max="10016" width="4.5703125" style="92" customWidth="1"/>
    <col min="10017" max="10017" width="7.85546875" style="92" customWidth="1"/>
    <col min="10018" max="10018" width="8.140625" style="92" customWidth="1"/>
    <col min="10019" max="10022" width="4.5703125" style="92" customWidth="1"/>
    <col min="10023" max="10023" width="11.5703125" style="92"/>
    <col min="10024" max="10024" width="8.42578125" style="92" customWidth="1"/>
    <col min="10025" max="10025" width="5.42578125" style="92" customWidth="1"/>
    <col min="10026" max="10026" width="5.140625" style="92" customWidth="1"/>
    <col min="10027" max="10027" width="6.42578125" style="92" customWidth="1"/>
    <col min="10028" max="10028" width="11.5703125" style="92"/>
    <col min="10029" max="10029" width="8.42578125" style="92" customWidth="1"/>
    <col min="10030" max="10030" width="3.140625" style="92" customWidth="1"/>
    <col min="10031" max="10031" width="7.42578125" style="92" customWidth="1"/>
    <col min="10032" max="10032" width="4.5703125" style="92" customWidth="1"/>
    <col min="10033" max="10033" width="7.140625" style="92" customWidth="1"/>
    <col min="10034" max="10240" width="11.5703125" style="92"/>
    <col min="10241" max="10241" width="1.85546875" style="92" customWidth="1"/>
    <col min="10242" max="10242" width="9.42578125" style="92" customWidth="1"/>
    <col min="10243" max="10243" width="8.42578125" style="92" customWidth="1"/>
    <col min="10244" max="10244" width="9" style="92" customWidth="1"/>
    <col min="10245" max="10245" width="4.5703125" style="92" customWidth="1"/>
    <col min="10246" max="10246" width="22" style="92" customWidth="1"/>
    <col min="10247" max="10247" width="11.5703125" style="92" customWidth="1"/>
    <col min="10248" max="10248" width="8.140625" style="92" customWidth="1"/>
    <col min="10249" max="10252" width="4.5703125" style="92" customWidth="1"/>
    <col min="10253" max="10253" width="7.5703125" style="92" customWidth="1"/>
    <col min="10254" max="10254" width="8.5703125" style="92" customWidth="1"/>
    <col min="10255" max="10255" width="8.140625" style="92" customWidth="1"/>
    <col min="10256" max="10257" width="4.5703125" style="92" customWidth="1"/>
    <col min="10258" max="10258" width="10.42578125" style="92" customWidth="1"/>
    <col min="10259" max="10259" width="7.85546875" style="92" customWidth="1"/>
    <col min="10260" max="10260" width="4.5703125" style="92" customWidth="1"/>
    <col min="10261" max="10261" width="9.42578125" style="92" customWidth="1"/>
    <col min="10262" max="10262" width="7.140625" style="92" customWidth="1"/>
    <col min="10263" max="10264" width="8.5703125" style="92" customWidth="1"/>
    <col min="10265" max="10267" width="4.5703125" style="92" customWidth="1"/>
    <col min="10268" max="10268" width="9.85546875" style="92" customWidth="1"/>
    <col min="10269" max="10269" width="8.140625" style="92" customWidth="1"/>
    <col min="10270" max="10270" width="8" style="92" customWidth="1"/>
    <col min="10271" max="10271" width="6.5703125" style="92" customWidth="1"/>
    <col min="10272" max="10272" width="4.5703125" style="92" customWidth="1"/>
    <col min="10273" max="10273" width="7.85546875" style="92" customWidth="1"/>
    <col min="10274" max="10274" width="8.140625" style="92" customWidth="1"/>
    <col min="10275" max="10278" width="4.5703125" style="92" customWidth="1"/>
    <col min="10279" max="10279" width="11.5703125" style="92"/>
    <col min="10280" max="10280" width="8.42578125" style="92" customWidth="1"/>
    <col min="10281" max="10281" width="5.42578125" style="92" customWidth="1"/>
    <col min="10282" max="10282" width="5.140625" style="92" customWidth="1"/>
    <col min="10283" max="10283" width="6.42578125" style="92" customWidth="1"/>
    <col min="10284" max="10284" width="11.5703125" style="92"/>
    <col min="10285" max="10285" width="8.42578125" style="92" customWidth="1"/>
    <col min="10286" max="10286" width="3.140625" style="92" customWidth="1"/>
    <col min="10287" max="10287" width="7.42578125" style="92" customWidth="1"/>
    <col min="10288" max="10288" width="4.5703125" style="92" customWidth="1"/>
    <col min="10289" max="10289" width="7.140625" style="92" customWidth="1"/>
    <col min="10290" max="10496" width="11.5703125" style="92"/>
    <col min="10497" max="10497" width="1.85546875" style="92" customWidth="1"/>
    <col min="10498" max="10498" width="9.42578125" style="92" customWidth="1"/>
    <col min="10499" max="10499" width="8.42578125" style="92" customWidth="1"/>
    <col min="10500" max="10500" width="9" style="92" customWidth="1"/>
    <col min="10501" max="10501" width="4.5703125" style="92" customWidth="1"/>
    <col min="10502" max="10502" width="22" style="92" customWidth="1"/>
    <col min="10503" max="10503" width="11.5703125" style="92" customWidth="1"/>
    <col min="10504" max="10504" width="8.140625" style="92" customWidth="1"/>
    <col min="10505" max="10508" width="4.5703125" style="92" customWidth="1"/>
    <col min="10509" max="10509" width="7.5703125" style="92" customWidth="1"/>
    <col min="10510" max="10510" width="8.5703125" style="92" customWidth="1"/>
    <col min="10511" max="10511" width="8.140625" style="92" customWidth="1"/>
    <col min="10512" max="10513" width="4.5703125" style="92" customWidth="1"/>
    <col min="10514" max="10514" width="10.42578125" style="92" customWidth="1"/>
    <col min="10515" max="10515" width="7.85546875" style="92" customWidth="1"/>
    <col min="10516" max="10516" width="4.5703125" style="92" customWidth="1"/>
    <col min="10517" max="10517" width="9.42578125" style="92" customWidth="1"/>
    <col min="10518" max="10518" width="7.140625" style="92" customWidth="1"/>
    <col min="10519" max="10520" width="8.5703125" style="92" customWidth="1"/>
    <col min="10521" max="10523" width="4.5703125" style="92" customWidth="1"/>
    <col min="10524" max="10524" width="9.85546875" style="92" customWidth="1"/>
    <col min="10525" max="10525" width="8.140625" style="92" customWidth="1"/>
    <col min="10526" max="10526" width="8" style="92" customWidth="1"/>
    <col min="10527" max="10527" width="6.5703125" style="92" customWidth="1"/>
    <col min="10528" max="10528" width="4.5703125" style="92" customWidth="1"/>
    <col min="10529" max="10529" width="7.85546875" style="92" customWidth="1"/>
    <col min="10530" max="10530" width="8.140625" style="92" customWidth="1"/>
    <col min="10531" max="10534" width="4.5703125" style="92" customWidth="1"/>
    <col min="10535" max="10535" width="11.5703125" style="92"/>
    <col min="10536" max="10536" width="8.42578125" style="92" customWidth="1"/>
    <col min="10537" max="10537" width="5.42578125" style="92" customWidth="1"/>
    <col min="10538" max="10538" width="5.140625" style="92" customWidth="1"/>
    <col min="10539" max="10539" width="6.42578125" style="92" customWidth="1"/>
    <col min="10540" max="10540" width="11.5703125" style="92"/>
    <col min="10541" max="10541" width="8.42578125" style="92" customWidth="1"/>
    <col min="10542" max="10542" width="3.140625" style="92" customWidth="1"/>
    <col min="10543" max="10543" width="7.42578125" style="92" customWidth="1"/>
    <col min="10544" max="10544" width="4.5703125" style="92" customWidth="1"/>
    <col min="10545" max="10545" width="7.140625" style="92" customWidth="1"/>
    <col min="10546" max="10752" width="11.5703125" style="92"/>
    <col min="10753" max="10753" width="1.85546875" style="92" customWidth="1"/>
    <col min="10754" max="10754" width="9.42578125" style="92" customWidth="1"/>
    <col min="10755" max="10755" width="8.42578125" style="92" customWidth="1"/>
    <col min="10756" max="10756" width="9" style="92" customWidth="1"/>
    <col min="10757" max="10757" width="4.5703125" style="92" customWidth="1"/>
    <col min="10758" max="10758" width="22" style="92" customWidth="1"/>
    <col min="10759" max="10759" width="11.5703125" style="92" customWidth="1"/>
    <col min="10760" max="10760" width="8.140625" style="92" customWidth="1"/>
    <col min="10761" max="10764" width="4.5703125" style="92" customWidth="1"/>
    <col min="10765" max="10765" width="7.5703125" style="92" customWidth="1"/>
    <col min="10766" max="10766" width="8.5703125" style="92" customWidth="1"/>
    <col min="10767" max="10767" width="8.140625" style="92" customWidth="1"/>
    <col min="10768" max="10769" width="4.5703125" style="92" customWidth="1"/>
    <col min="10770" max="10770" width="10.42578125" style="92" customWidth="1"/>
    <col min="10771" max="10771" width="7.85546875" style="92" customWidth="1"/>
    <col min="10772" max="10772" width="4.5703125" style="92" customWidth="1"/>
    <col min="10773" max="10773" width="9.42578125" style="92" customWidth="1"/>
    <col min="10774" max="10774" width="7.140625" style="92" customWidth="1"/>
    <col min="10775" max="10776" width="8.5703125" style="92" customWidth="1"/>
    <col min="10777" max="10779" width="4.5703125" style="92" customWidth="1"/>
    <col min="10780" max="10780" width="9.85546875" style="92" customWidth="1"/>
    <col min="10781" max="10781" width="8.140625" style="92" customWidth="1"/>
    <col min="10782" max="10782" width="8" style="92" customWidth="1"/>
    <col min="10783" max="10783" width="6.5703125" style="92" customWidth="1"/>
    <col min="10784" max="10784" width="4.5703125" style="92" customWidth="1"/>
    <col min="10785" max="10785" width="7.85546875" style="92" customWidth="1"/>
    <col min="10786" max="10786" width="8.140625" style="92" customWidth="1"/>
    <col min="10787" max="10790" width="4.5703125" style="92" customWidth="1"/>
    <col min="10791" max="10791" width="11.5703125" style="92"/>
    <col min="10792" max="10792" width="8.42578125" style="92" customWidth="1"/>
    <col min="10793" max="10793" width="5.42578125" style="92" customWidth="1"/>
    <col min="10794" max="10794" width="5.140625" style="92" customWidth="1"/>
    <col min="10795" max="10795" width="6.42578125" style="92" customWidth="1"/>
    <col min="10796" max="10796" width="11.5703125" style="92"/>
    <col min="10797" max="10797" width="8.42578125" style="92" customWidth="1"/>
    <col min="10798" max="10798" width="3.140625" style="92" customWidth="1"/>
    <col min="10799" max="10799" width="7.42578125" style="92" customWidth="1"/>
    <col min="10800" max="10800" width="4.5703125" style="92" customWidth="1"/>
    <col min="10801" max="10801" width="7.140625" style="92" customWidth="1"/>
    <col min="10802" max="11008" width="11.5703125" style="92"/>
    <col min="11009" max="11009" width="1.85546875" style="92" customWidth="1"/>
    <col min="11010" max="11010" width="9.42578125" style="92" customWidth="1"/>
    <col min="11011" max="11011" width="8.42578125" style="92" customWidth="1"/>
    <col min="11012" max="11012" width="9" style="92" customWidth="1"/>
    <col min="11013" max="11013" width="4.5703125" style="92" customWidth="1"/>
    <col min="11014" max="11014" width="22" style="92" customWidth="1"/>
    <col min="11015" max="11015" width="11.5703125" style="92" customWidth="1"/>
    <col min="11016" max="11016" width="8.140625" style="92" customWidth="1"/>
    <col min="11017" max="11020" width="4.5703125" style="92" customWidth="1"/>
    <col min="11021" max="11021" width="7.5703125" style="92" customWidth="1"/>
    <col min="11022" max="11022" width="8.5703125" style="92" customWidth="1"/>
    <col min="11023" max="11023" width="8.140625" style="92" customWidth="1"/>
    <col min="11024" max="11025" width="4.5703125" style="92" customWidth="1"/>
    <col min="11026" max="11026" width="10.42578125" style="92" customWidth="1"/>
    <col min="11027" max="11027" width="7.85546875" style="92" customWidth="1"/>
    <col min="11028" max="11028" width="4.5703125" style="92" customWidth="1"/>
    <col min="11029" max="11029" width="9.42578125" style="92" customWidth="1"/>
    <col min="11030" max="11030" width="7.140625" style="92" customWidth="1"/>
    <col min="11031" max="11032" width="8.5703125" style="92" customWidth="1"/>
    <col min="11033" max="11035" width="4.5703125" style="92" customWidth="1"/>
    <col min="11036" max="11036" width="9.85546875" style="92" customWidth="1"/>
    <col min="11037" max="11037" width="8.140625" style="92" customWidth="1"/>
    <col min="11038" max="11038" width="8" style="92" customWidth="1"/>
    <col min="11039" max="11039" width="6.5703125" style="92" customWidth="1"/>
    <col min="11040" max="11040" width="4.5703125" style="92" customWidth="1"/>
    <col min="11041" max="11041" width="7.85546875" style="92" customWidth="1"/>
    <col min="11042" max="11042" width="8.140625" style="92" customWidth="1"/>
    <col min="11043" max="11046" width="4.5703125" style="92" customWidth="1"/>
    <col min="11047" max="11047" width="11.5703125" style="92"/>
    <col min="11048" max="11048" width="8.42578125" style="92" customWidth="1"/>
    <col min="11049" max="11049" width="5.42578125" style="92" customWidth="1"/>
    <col min="11050" max="11050" width="5.140625" style="92" customWidth="1"/>
    <col min="11051" max="11051" width="6.42578125" style="92" customWidth="1"/>
    <col min="11052" max="11052" width="11.5703125" style="92"/>
    <col min="11053" max="11053" width="8.42578125" style="92" customWidth="1"/>
    <col min="11054" max="11054" width="3.140625" style="92" customWidth="1"/>
    <col min="11055" max="11055" width="7.42578125" style="92" customWidth="1"/>
    <col min="11056" max="11056" width="4.5703125" style="92" customWidth="1"/>
    <col min="11057" max="11057" width="7.140625" style="92" customWidth="1"/>
    <col min="11058" max="11264" width="11.5703125" style="92"/>
    <col min="11265" max="11265" width="1.85546875" style="92" customWidth="1"/>
    <col min="11266" max="11266" width="9.42578125" style="92" customWidth="1"/>
    <col min="11267" max="11267" width="8.42578125" style="92" customWidth="1"/>
    <col min="11268" max="11268" width="9" style="92" customWidth="1"/>
    <col min="11269" max="11269" width="4.5703125" style="92" customWidth="1"/>
    <col min="11270" max="11270" width="22" style="92" customWidth="1"/>
    <col min="11271" max="11271" width="11.5703125" style="92" customWidth="1"/>
    <col min="11272" max="11272" width="8.140625" style="92" customWidth="1"/>
    <col min="11273" max="11276" width="4.5703125" style="92" customWidth="1"/>
    <col min="11277" max="11277" width="7.5703125" style="92" customWidth="1"/>
    <col min="11278" max="11278" width="8.5703125" style="92" customWidth="1"/>
    <col min="11279" max="11279" width="8.140625" style="92" customWidth="1"/>
    <col min="11280" max="11281" width="4.5703125" style="92" customWidth="1"/>
    <col min="11282" max="11282" width="10.42578125" style="92" customWidth="1"/>
    <col min="11283" max="11283" width="7.85546875" style="92" customWidth="1"/>
    <col min="11284" max="11284" width="4.5703125" style="92" customWidth="1"/>
    <col min="11285" max="11285" width="9.42578125" style="92" customWidth="1"/>
    <col min="11286" max="11286" width="7.140625" style="92" customWidth="1"/>
    <col min="11287" max="11288" width="8.5703125" style="92" customWidth="1"/>
    <col min="11289" max="11291" width="4.5703125" style="92" customWidth="1"/>
    <col min="11292" max="11292" width="9.85546875" style="92" customWidth="1"/>
    <col min="11293" max="11293" width="8.140625" style="92" customWidth="1"/>
    <col min="11294" max="11294" width="8" style="92" customWidth="1"/>
    <col min="11295" max="11295" width="6.5703125" style="92" customWidth="1"/>
    <col min="11296" max="11296" width="4.5703125" style="92" customWidth="1"/>
    <col min="11297" max="11297" width="7.85546875" style="92" customWidth="1"/>
    <col min="11298" max="11298" width="8.140625" style="92" customWidth="1"/>
    <col min="11299" max="11302" width="4.5703125" style="92" customWidth="1"/>
    <col min="11303" max="11303" width="11.5703125" style="92"/>
    <col min="11304" max="11304" width="8.42578125" style="92" customWidth="1"/>
    <col min="11305" max="11305" width="5.42578125" style="92" customWidth="1"/>
    <col min="11306" max="11306" width="5.140625" style="92" customWidth="1"/>
    <col min="11307" max="11307" width="6.42578125" style="92" customWidth="1"/>
    <col min="11308" max="11308" width="11.5703125" style="92"/>
    <col min="11309" max="11309" width="8.42578125" style="92" customWidth="1"/>
    <col min="11310" max="11310" width="3.140625" style="92" customWidth="1"/>
    <col min="11311" max="11311" width="7.42578125" style="92" customWidth="1"/>
    <col min="11312" max="11312" width="4.5703125" style="92" customWidth="1"/>
    <col min="11313" max="11313" width="7.140625" style="92" customWidth="1"/>
    <col min="11314" max="11520" width="11.5703125" style="92"/>
    <col min="11521" max="11521" width="1.85546875" style="92" customWidth="1"/>
    <col min="11522" max="11522" width="9.42578125" style="92" customWidth="1"/>
    <col min="11523" max="11523" width="8.42578125" style="92" customWidth="1"/>
    <col min="11524" max="11524" width="9" style="92" customWidth="1"/>
    <col min="11525" max="11525" width="4.5703125" style="92" customWidth="1"/>
    <col min="11526" max="11526" width="22" style="92" customWidth="1"/>
    <col min="11527" max="11527" width="11.5703125" style="92" customWidth="1"/>
    <col min="11528" max="11528" width="8.140625" style="92" customWidth="1"/>
    <col min="11529" max="11532" width="4.5703125" style="92" customWidth="1"/>
    <col min="11533" max="11533" width="7.5703125" style="92" customWidth="1"/>
    <col min="11534" max="11534" width="8.5703125" style="92" customWidth="1"/>
    <col min="11535" max="11535" width="8.140625" style="92" customWidth="1"/>
    <col min="11536" max="11537" width="4.5703125" style="92" customWidth="1"/>
    <col min="11538" max="11538" width="10.42578125" style="92" customWidth="1"/>
    <col min="11539" max="11539" width="7.85546875" style="92" customWidth="1"/>
    <col min="11540" max="11540" width="4.5703125" style="92" customWidth="1"/>
    <col min="11541" max="11541" width="9.42578125" style="92" customWidth="1"/>
    <col min="11542" max="11542" width="7.140625" style="92" customWidth="1"/>
    <col min="11543" max="11544" width="8.5703125" style="92" customWidth="1"/>
    <col min="11545" max="11547" width="4.5703125" style="92" customWidth="1"/>
    <col min="11548" max="11548" width="9.85546875" style="92" customWidth="1"/>
    <col min="11549" max="11549" width="8.140625" style="92" customWidth="1"/>
    <col min="11550" max="11550" width="8" style="92" customWidth="1"/>
    <col min="11551" max="11551" width="6.5703125" style="92" customWidth="1"/>
    <col min="11552" max="11552" width="4.5703125" style="92" customWidth="1"/>
    <col min="11553" max="11553" width="7.85546875" style="92" customWidth="1"/>
    <col min="11554" max="11554" width="8.140625" style="92" customWidth="1"/>
    <col min="11555" max="11558" width="4.5703125" style="92" customWidth="1"/>
    <col min="11559" max="11559" width="11.5703125" style="92"/>
    <col min="11560" max="11560" width="8.42578125" style="92" customWidth="1"/>
    <col min="11561" max="11561" width="5.42578125" style="92" customWidth="1"/>
    <col min="11562" max="11562" width="5.140625" style="92" customWidth="1"/>
    <col min="11563" max="11563" width="6.42578125" style="92" customWidth="1"/>
    <col min="11564" max="11564" width="11.5703125" style="92"/>
    <col min="11565" max="11565" width="8.42578125" style="92" customWidth="1"/>
    <col min="11566" max="11566" width="3.140625" style="92" customWidth="1"/>
    <col min="11567" max="11567" width="7.42578125" style="92" customWidth="1"/>
    <col min="11568" max="11568" width="4.5703125" style="92" customWidth="1"/>
    <col min="11569" max="11569" width="7.140625" style="92" customWidth="1"/>
    <col min="11570" max="11776" width="11.5703125" style="92"/>
    <col min="11777" max="11777" width="1.85546875" style="92" customWidth="1"/>
    <col min="11778" max="11778" width="9.42578125" style="92" customWidth="1"/>
    <col min="11779" max="11779" width="8.42578125" style="92" customWidth="1"/>
    <col min="11780" max="11780" width="9" style="92" customWidth="1"/>
    <col min="11781" max="11781" width="4.5703125" style="92" customWidth="1"/>
    <col min="11782" max="11782" width="22" style="92" customWidth="1"/>
    <col min="11783" max="11783" width="11.5703125" style="92" customWidth="1"/>
    <col min="11784" max="11784" width="8.140625" style="92" customWidth="1"/>
    <col min="11785" max="11788" width="4.5703125" style="92" customWidth="1"/>
    <col min="11789" max="11789" width="7.5703125" style="92" customWidth="1"/>
    <col min="11790" max="11790" width="8.5703125" style="92" customWidth="1"/>
    <col min="11791" max="11791" width="8.140625" style="92" customWidth="1"/>
    <col min="11792" max="11793" width="4.5703125" style="92" customWidth="1"/>
    <col min="11794" max="11794" width="10.42578125" style="92" customWidth="1"/>
    <col min="11795" max="11795" width="7.85546875" style="92" customWidth="1"/>
    <col min="11796" max="11796" width="4.5703125" style="92" customWidth="1"/>
    <col min="11797" max="11797" width="9.42578125" style="92" customWidth="1"/>
    <col min="11798" max="11798" width="7.140625" style="92" customWidth="1"/>
    <col min="11799" max="11800" width="8.5703125" style="92" customWidth="1"/>
    <col min="11801" max="11803" width="4.5703125" style="92" customWidth="1"/>
    <col min="11804" max="11804" width="9.85546875" style="92" customWidth="1"/>
    <col min="11805" max="11805" width="8.140625" style="92" customWidth="1"/>
    <col min="11806" max="11806" width="8" style="92" customWidth="1"/>
    <col min="11807" max="11807" width="6.5703125" style="92" customWidth="1"/>
    <col min="11808" max="11808" width="4.5703125" style="92" customWidth="1"/>
    <col min="11809" max="11809" width="7.85546875" style="92" customWidth="1"/>
    <col min="11810" max="11810" width="8.140625" style="92" customWidth="1"/>
    <col min="11811" max="11814" width="4.5703125" style="92" customWidth="1"/>
    <col min="11815" max="11815" width="11.5703125" style="92"/>
    <col min="11816" max="11816" width="8.42578125" style="92" customWidth="1"/>
    <col min="11817" max="11817" width="5.42578125" style="92" customWidth="1"/>
    <col min="11818" max="11818" width="5.140625" style="92" customWidth="1"/>
    <col min="11819" max="11819" width="6.42578125" style="92" customWidth="1"/>
    <col min="11820" max="11820" width="11.5703125" style="92"/>
    <col min="11821" max="11821" width="8.42578125" style="92" customWidth="1"/>
    <col min="11822" max="11822" width="3.140625" style="92" customWidth="1"/>
    <col min="11823" max="11823" width="7.42578125" style="92" customWidth="1"/>
    <col min="11824" max="11824" width="4.5703125" style="92" customWidth="1"/>
    <col min="11825" max="11825" width="7.140625" style="92" customWidth="1"/>
    <col min="11826" max="12032" width="11.5703125" style="92"/>
    <col min="12033" max="12033" width="1.85546875" style="92" customWidth="1"/>
    <col min="12034" max="12034" width="9.42578125" style="92" customWidth="1"/>
    <col min="12035" max="12035" width="8.42578125" style="92" customWidth="1"/>
    <col min="12036" max="12036" width="9" style="92" customWidth="1"/>
    <col min="12037" max="12037" width="4.5703125" style="92" customWidth="1"/>
    <col min="12038" max="12038" width="22" style="92" customWidth="1"/>
    <col min="12039" max="12039" width="11.5703125" style="92" customWidth="1"/>
    <col min="12040" max="12040" width="8.140625" style="92" customWidth="1"/>
    <col min="12041" max="12044" width="4.5703125" style="92" customWidth="1"/>
    <col min="12045" max="12045" width="7.5703125" style="92" customWidth="1"/>
    <col min="12046" max="12046" width="8.5703125" style="92" customWidth="1"/>
    <col min="12047" max="12047" width="8.140625" style="92" customWidth="1"/>
    <col min="12048" max="12049" width="4.5703125" style="92" customWidth="1"/>
    <col min="12050" max="12050" width="10.42578125" style="92" customWidth="1"/>
    <col min="12051" max="12051" width="7.85546875" style="92" customWidth="1"/>
    <col min="12052" max="12052" width="4.5703125" style="92" customWidth="1"/>
    <col min="12053" max="12053" width="9.42578125" style="92" customWidth="1"/>
    <col min="12054" max="12054" width="7.140625" style="92" customWidth="1"/>
    <col min="12055" max="12056" width="8.5703125" style="92" customWidth="1"/>
    <col min="12057" max="12059" width="4.5703125" style="92" customWidth="1"/>
    <col min="12060" max="12060" width="9.85546875" style="92" customWidth="1"/>
    <col min="12061" max="12061" width="8.140625" style="92" customWidth="1"/>
    <col min="12062" max="12062" width="8" style="92" customWidth="1"/>
    <col min="12063" max="12063" width="6.5703125" style="92" customWidth="1"/>
    <col min="12064" max="12064" width="4.5703125" style="92" customWidth="1"/>
    <col min="12065" max="12065" width="7.85546875" style="92" customWidth="1"/>
    <col min="12066" max="12066" width="8.140625" style="92" customWidth="1"/>
    <col min="12067" max="12070" width="4.5703125" style="92" customWidth="1"/>
    <col min="12071" max="12071" width="11.5703125" style="92"/>
    <col min="12072" max="12072" width="8.42578125" style="92" customWidth="1"/>
    <col min="12073" max="12073" width="5.42578125" style="92" customWidth="1"/>
    <col min="12074" max="12074" width="5.140625" style="92" customWidth="1"/>
    <col min="12075" max="12075" width="6.42578125" style="92" customWidth="1"/>
    <col min="12076" max="12076" width="11.5703125" style="92"/>
    <col min="12077" max="12077" width="8.42578125" style="92" customWidth="1"/>
    <col min="12078" max="12078" width="3.140625" style="92" customWidth="1"/>
    <col min="12079" max="12079" width="7.42578125" style="92" customWidth="1"/>
    <col min="12080" max="12080" width="4.5703125" style="92" customWidth="1"/>
    <col min="12081" max="12081" width="7.140625" style="92" customWidth="1"/>
    <col min="12082" max="12288" width="11.5703125" style="92"/>
    <col min="12289" max="12289" width="1.85546875" style="92" customWidth="1"/>
    <col min="12290" max="12290" width="9.42578125" style="92" customWidth="1"/>
    <col min="12291" max="12291" width="8.42578125" style="92" customWidth="1"/>
    <col min="12292" max="12292" width="9" style="92" customWidth="1"/>
    <col min="12293" max="12293" width="4.5703125" style="92" customWidth="1"/>
    <col min="12294" max="12294" width="22" style="92" customWidth="1"/>
    <col min="12295" max="12295" width="11.5703125" style="92" customWidth="1"/>
    <col min="12296" max="12296" width="8.140625" style="92" customWidth="1"/>
    <col min="12297" max="12300" width="4.5703125" style="92" customWidth="1"/>
    <col min="12301" max="12301" width="7.5703125" style="92" customWidth="1"/>
    <col min="12302" max="12302" width="8.5703125" style="92" customWidth="1"/>
    <col min="12303" max="12303" width="8.140625" style="92" customWidth="1"/>
    <col min="12304" max="12305" width="4.5703125" style="92" customWidth="1"/>
    <col min="12306" max="12306" width="10.42578125" style="92" customWidth="1"/>
    <col min="12307" max="12307" width="7.85546875" style="92" customWidth="1"/>
    <col min="12308" max="12308" width="4.5703125" style="92" customWidth="1"/>
    <col min="12309" max="12309" width="9.42578125" style="92" customWidth="1"/>
    <col min="12310" max="12310" width="7.140625" style="92" customWidth="1"/>
    <col min="12311" max="12312" width="8.5703125" style="92" customWidth="1"/>
    <col min="12313" max="12315" width="4.5703125" style="92" customWidth="1"/>
    <col min="12316" max="12316" width="9.85546875" style="92" customWidth="1"/>
    <col min="12317" max="12317" width="8.140625" style="92" customWidth="1"/>
    <col min="12318" max="12318" width="8" style="92" customWidth="1"/>
    <col min="12319" max="12319" width="6.5703125" style="92" customWidth="1"/>
    <col min="12320" max="12320" width="4.5703125" style="92" customWidth="1"/>
    <col min="12321" max="12321" width="7.85546875" style="92" customWidth="1"/>
    <col min="12322" max="12322" width="8.140625" style="92" customWidth="1"/>
    <col min="12323" max="12326" width="4.5703125" style="92" customWidth="1"/>
    <col min="12327" max="12327" width="11.5703125" style="92"/>
    <col min="12328" max="12328" width="8.42578125" style="92" customWidth="1"/>
    <col min="12329" max="12329" width="5.42578125" style="92" customWidth="1"/>
    <col min="12330" max="12330" width="5.140625" style="92" customWidth="1"/>
    <col min="12331" max="12331" width="6.42578125" style="92" customWidth="1"/>
    <col min="12332" max="12332" width="11.5703125" style="92"/>
    <col min="12333" max="12333" width="8.42578125" style="92" customWidth="1"/>
    <col min="12334" max="12334" width="3.140625" style="92" customWidth="1"/>
    <col min="12335" max="12335" width="7.42578125" style="92" customWidth="1"/>
    <col min="12336" max="12336" width="4.5703125" style="92" customWidth="1"/>
    <col min="12337" max="12337" width="7.140625" style="92" customWidth="1"/>
    <col min="12338" max="12544" width="11.5703125" style="92"/>
    <col min="12545" max="12545" width="1.85546875" style="92" customWidth="1"/>
    <col min="12546" max="12546" width="9.42578125" style="92" customWidth="1"/>
    <col min="12547" max="12547" width="8.42578125" style="92" customWidth="1"/>
    <col min="12548" max="12548" width="9" style="92" customWidth="1"/>
    <col min="12549" max="12549" width="4.5703125" style="92" customWidth="1"/>
    <col min="12550" max="12550" width="22" style="92" customWidth="1"/>
    <col min="12551" max="12551" width="11.5703125" style="92" customWidth="1"/>
    <col min="12552" max="12552" width="8.140625" style="92" customWidth="1"/>
    <col min="12553" max="12556" width="4.5703125" style="92" customWidth="1"/>
    <col min="12557" max="12557" width="7.5703125" style="92" customWidth="1"/>
    <col min="12558" max="12558" width="8.5703125" style="92" customWidth="1"/>
    <col min="12559" max="12559" width="8.140625" style="92" customWidth="1"/>
    <col min="12560" max="12561" width="4.5703125" style="92" customWidth="1"/>
    <col min="12562" max="12562" width="10.42578125" style="92" customWidth="1"/>
    <col min="12563" max="12563" width="7.85546875" style="92" customWidth="1"/>
    <col min="12564" max="12564" width="4.5703125" style="92" customWidth="1"/>
    <col min="12565" max="12565" width="9.42578125" style="92" customWidth="1"/>
    <col min="12566" max="12566" width="7.140625" style="92" customWidth="1"/>
    <col min="12567" max="12568" width="8.5703125" style="92" customWidth="1"/>
    <col min="12569" max="12571" width="4.5703125" style="92" customWidth="1"/>
    <col min="12572" max="12572" width="9.85546875" style="92" customWidth="1"/>
    <col min="12573" max="12573" width="8.140625" style="92" customWidth="1"/>
    <col min="12574" max="12574" width="8" style="92" customWidth="1"/>
    <col min="12575" max="12575" width="6.5703125" style="92" customWidth="1"/>
    <col min="12576" max="12576" width="4.5703125" style="92" customWidth="1"/>
    <col min="12577" max="12577" width="7.85546875" style="92" customWidth="1"/>
    <col min="12578" max="12578" width="8.140625" style="92" customWidth="1"/>
    <col min="12579" max="12582" width="4.5703125" style="92" customWidth="1"/>
    <col min="12583" max="12583" width="11.5703125" style="92"/>
    <col min="12584" max="12584" width="8.42578125" style="92" customWidth="1"/>
    <col min="12585" max="12585" width="5.42578125" style="92" customWidth="1"/>
    <col min="12586" max="12586" width="5.140625" style="92" customWidth="1"/>
    <col min="12587" max="12587" width="6.42578125" style="92" customWidth="1"/>
    <col min="12588" max="12588" width="11.5703125" style="92"/>
    <col min="12589" max="12589" width="8.42578125" style="92" customWidth="1"/>
    <col min="12590" max="12590" width="3.140625" style="92" customWidth="1"/>
    <col min="12591" max="12591" width="7.42578125" style="92" customWidth="1"/>
    <col min="12592" max="12592" width="4.5703125" style="92" customWidth="1"/>
    <col min="12593" max="12593" width="7.140625" style="92" customWidth="1"/>
    <col min="12594" max="12800" width="11.5703125" style="92"/>
    <col min="12801" max="12801" width="1.85546875" style="92" customWidth="1"/>
    <col min="12802" max="12802" width="9.42578125" style="92" customWidth="1"/>
    <col min="12803" max="12803" width="8.42578125" style="92" customWidth="1"/>
    <col min="12804" max="12804" width="9" style="92" customWidth="1"/>
    <col min="12805" max="12805" width="4.5703125" style="92" customWidth="1"/>
    <col min="12806" max="12806" width="22" style="92" customWidth="1"/>
    <col min="12807" max="12807" width="11.5703125" style="92" customWidth="1"/>
    <col min="12808" max="12808" width="8.140625" style="92" customWidth="1"/>
    <col min="12809" max="12812" width="4.5703125" style="92" customWidth="1"/>
    <col min="12813" max="12813" width="7.5703125" style="92" customWidth="1"/>
    <col min="12814" max="12814" width="8.5703125" style="92" customWidth="1"/>
    <col min="12815" max="12815" width="8.140625" style="92" customWidth="1"/>
    <col min="12816" max="12817" width="4.5703125" style="92" customWidth="1"/>
    <col min="12818" max="12818" width="10.42578125" style="92" customWidth="1"/>
    <col min="12819" max="12819" width="7.85546875" style="92" customWidth="1"/>
    <col min="12820" max="12820" width="4.5703125" style="92" customWidth="1"/>
    <col min="12821" max="12821" width="9.42578125" style="92" customWidth="1"/>
    <col min="12822" max="12822" width="7.140625" style="92" customWidth="1"/>
    <col min="12823" max="12824" width="8.5703125" style="92" customWidth="1"/>
    <col min="12825" max="12827" width="4.5703125" style="92" customWidth="1"/>
    <col min="12828" max="12828" width="9.85546875" style="92" customWidth="1"/>
    <col min="12829" max="12829" width="8.140625" style="92" customWidth="1"/>
    <col min="12830" max="12830" width="8" style="92" customWidth="1"/>
    <col min="12831" max="12831" width="6.5703125" style="92" customWidth="1"/>
    <col min="12832" max="12832" width="4.5703125" style="92" customWidth="1"/>
    <col min="12833" max="12833" width="7.85546875" style="92" customWidth="1"/>
    <col min="12834" max="12834" width="8.140625" style="92" customWidth="1"/>
    <col min="12835" max="12838" width="4.5703125" style="92" customWidth="1"/>
    <col min="12839" max="12839" width="11.5703125" style="92"/>
    <col min="12840" max="12840" width="8.42578125" style="92" customWidth="1"/>
    <col min="12841" max="12841" width="5.42578125" style="92" customWidth="1"/>
    <col min="12842" max="12842" width="5.140625" style="92" customWidth="1"/>
    <col min="12843" max="12843" width="6.42578125" style="92" customWidth="1"/>
    <col min="12844" max="12844" width="11.5703125" style="92"/>
    <col min="12845" max="12845" width="8.42578125" style="92" customWidth="1"/>
    <col min="12846" max="12846" width="3.140625" style="92" customWidth="1"/>
    <col min="12847" max="12847" width="7.42578125" style="92" customWidth="1"/>
    <col min="12848" max="12848" width="4.5703125" style="92" customWidth="1"/>
    <col min="12849" max="12849" width="7.140625" style="92" customWidth="1"/>
    <col min="12850" max="13056" width="11.5703125" style="92"/>
    <col min="13057" max="13057" width="1.85546875" style="92" customWidth="1"/>
    <col min="13058" max="13058" width="9.42578125" style="92" customWidth="1"/>
    <col min="13059" max="13059" width="8.42578125" style="92" customWidth="1"/>
    <col min="13060" max="13060" width="9" style="92" customWidth="1"/>
    <col min="13061" max="13061" width="4.5703125" style="92" customWidth="1"/>
    <col min="13062" max="13062" width="22" style="92" customWidth="1"/>
    <col min="13063" max="13063" width="11.5703125" style="92" customWidth="1"/>
    <col min="13064" max="13064" width="8.140625" style="92" customWidth="1"/>
    <col min="13065" max="13068" width="4.5703125" style="92" customWidth="1"/>
    <col min="13069" max="13069" width="7.5703125" style="92" customWidth="1"/>
    <col min="13070" max="13070" width="8.5703125" style="92" customWidth="1"/>
    <col min="13071" max="13071" width="8.140625" style="92" customWidth="1"/>
    <col min="13072" max="13073" width="4.5703125" style="92" customWidth="1"/>
    <col min="13074" max="13074" width="10.42578125" style="92" customWidth="1"/>
    <col min="13075" max="13075" width="7.85546875" style="92" customWidth="1"/>
    <col min="13076" max="13076" width="4.5703125" style="92" customWidth="1"/>
    <col min="13077" max="13077" width="9.42578125" style="92" customWidth="1"/>
    <col min="13078" max="13078" width="7.140625" style="92" customWidth="1"/>
    <col min="13079" max="13080" width="8.5703125" style="92" customWidth="1"/>
    <col min="13081" max="13083" width="4.5703125" style="92" customWidth="1"/>
    <col min="13084" max="13084" width="9.85546875" style="92" customWidth="1"/>
    <col min="13085" max="13085" width="8.140625" style="92" customWidth="1"/>
    <col min="13086" max="13086" width="8" style="92" customWidth="1"/>
    <col min="13087" max="13087" width="6.5703125" style="92" customWidth="1"/>
    <col min="13088" max="13088" width="4.5703125" style="92" customWidth="1"/>
    <col min="13089" max="13089" width="7.85546875" style="92" customWidth="1"/>
    <col min="13090" max="13090" width="8.140625" style="92" customWidth="1"/>
    <col min="13091" max="13094" width="4.5703125" style="92" customWidth="1"/>
    <col min="13095" max="13095" width="11.5703125" style="92"/>
    <col min="13096" max="13096" width="8.42578125" style="92" customWidth="1"/>
    <col min="13097" max="13097" width="5.42578125" style="92" customWidth="1"/>
    <col min="13098" max="13098" width="5.140625" style="92" customWidth="1"/>
    <col min="13099" max="13099" width="6.42578125" style="92" customWidth="1"/>
    <col min="13100" max="13100" width="11.5703125" style="92"/>
    <col min="13101" max="13101" width="8.42578125" style="92" customWidth="1"/>
    <col min="13102" max="13102" width="3.140625" style="92" customWidth="1"/>
    <col min="13103" max="13103" width="7.42578125" style="92" customWidth="1"/>
    <col min="13104" max="13104" width="4.5703125" style="92" customWidth="1"/>
    <col min="13105" max="13105" width="7.140625" style="92" customWidth="1"/>
    <col min="13106" max="13312" width="11.5703125" style="92"/>
    <col min="13313" max="13313" width="1.85546875" style="92" customWidth="1"/>
    <col min="13314" max="13314" width="9.42578125" style="92" customWidth="1"/>
    <col min="13315" max="13315" width="8.42578125" style="92" customWidth="1"/>
    <col min="13316" max="13316" width="9" style="92" customWidth="1"/>
    <col min="13317" max="13317" width="4.5703125" style="92" customWidth="1"/>
    <col min="13318" max="13318" width="22" style="92" customWidth="1"/>
    <col min="13319" max="13319" width="11.5703125" style="92" customWidth="1"/>
    <col min="13320" max="13320" width="8.140625" style="92" customWidth="1"/>
    <col min="13321" max="13324" width="4.5703125" style="92" customWidth="1"/>
    <col min="13325" max="13325" width="7.5703125" style="92" customWidth="1"/>
    <col min="13326" max="13326" width="8.5703125" style="92" customWidth="1"/>
    <col min="13327" max="13327" width="8.140625" style="92" customWidth="1"/>
    <col min="13328" max="13329" width="4.5703125" style="92" customWidth="1"/>
    <col min="13330" max="13330" width="10.42578125" style="92" customWidth="1"/>
    <col min="13331" max="13331" width="7.85546875" style="92" customWidth="1"/>
    <col min="13332" max="13332" width="4.5703125" style="92" customWidth="1"/>
    <col min="13333" max="13333" width="9.42578125" style="92" customWidth="1"/>
    <col min="13334" max="13334" width="7.140625" style="92" customWidth="1"/>
    <col min="13335" max="13336" width="8.5703125" style="92" customWidth="1"/>
    <col min="13337" max="13339" width="4.5703125" style="92" customWidth="1"/>
    <col min="13340" max="13340" width="9.85546875" style="92" customWidth="1"/>
    <col min="13341" max="13341" width="8.140625" style="92" customWidth="1"/>
    <col min="13342" max="13342" width="8" style="92" customWidth="1"/>
    <col min="13343" max="13343" width="6.5703125" style="92" customWidth="1"/>
    <col min="13344" max="13344" width="4.5703125" style="92" customWidth="1"/>
    <col min="13345" max="13345" width="7.85546875" style="92" customWidth="1"/>
    <col min="13346" max="13346" width="8.140625" style="92" customWidth="1"/>
    <col min="13347" max="13350" width="4.5703125" style="92" customWidth="1"/>
    <col min="13351" max="13351" width="11.5703125" style="92"/>
    <col min="13352" max="13352" width="8.42578125" style="92" customWidth="1"/>
    <col min="13353" max="13353" width="5.42578125" style="92" customWidth="1"/>
    <col min="13354" max="13354" width="5.140625" style="92" customWidth="1"/>
    <col min="13355" max="13355" width="6.42578125" style="92" customWidth="1"/>
    <col min="13356" max="13356" width="11.5703125" style="92"/>
    <col min="13357" max="13357" width="8.42578125" style="92" customWidth="1"/>
    <col min="13358" max="13358" width="3.140625" style="92" customWidth="1"/>
    <col min="13359" max="13359" width="7.42578125" style="92" customWidth="1"/>
    <col min="13360" max="13360" width="4.5703125" style="92" customWidth="1"/>
    <col min="13361" max="13361" width="7.140625" style="92" customWidth="1"/>
    <col min="13362" max="13568" width="11.5703125" style="92"/>
    <col min="13569" max="13569" width="1.85546875" style="92" customWidth="1"/>
    <col min="13570" max="13570" width="9.42578125" style="92" customWidth="1"/>
    <col min="13571" max="13571" width="8.42578125" style="92" customWidth="1"/>
    <col min="13572" max="13572" width="9" style="92" customWidth="1"/>
    <col min="13573" max="13573" width="4.5703125" style="92" customWidth="1"/>
    <col min="13574" max="13574" width="22" style="92" customWidth="1"/>
    <col min="13575" max="13575" width="11.5703125" style="92" customWidth="1"/>
    <col min="13576" max="13576" width="8.140625" style="92" customWidth="1"/>
    <col min="13577" max="13580" width="4.5703125" style="92" customWidth="1"/>
    <col min="13581" max="13581" width="7.5703125" style="92" customWidth="1"/>
    <col min="13582" max="13582" width="8.5703125" style="92" customWidth="1"/>
    <col min="13583" max="13583" width="8.140625" style="92" customWidth="1"/>
    <col min="13584" max="13585" width="4.5703125" style="92" customWidth="1"/>
    <col min="13586" max="13586" width="10.42578125" style="92" customWidth="1"/>
    <col min="13587" max="13587" width="7.85546875" style="92" customWidth="1"/>
    <col min="13588" max="13588" width="4.5703125" style="92" customWidth="1"/>
    <col min="13589" max="13589" width="9.42578125" style="92" customWidth="1"/>
    <col min="13590" max="13590" width="7.140625" style="92" customWidth="1"/>
    <col min="13591" max="13592" width="8.5703125" style="92" customWidth="1"/>
    <col min="13593" max="13595" width="4.5703125" style="92" customWidth="1"/>
    <col min="13596" max="13596" width="9.85546875" style="92" customWidth="1"/>
    <col min="13597" max="13597" width="8.140625" style="92" customWidth="1"/>
    <col min="13598" max="13598" width="8" style="92" customWidth="1"/>
    <col min="13599" max="13599" width="6.5703125" style="92" customWidth="1"/>
    <col min="13600" max="13600" width="4.5703125" style="92" customWidth="1"/>
    <col min="13601" max="13601" width="7.85546875" style="92" customWidth="1"/>
    <col min="13602" max="13602" width="8.140625" style="92" customWidth="1"/>
    <col min="13603" max="13606" width="4.5703125" style="92" customWidth="1"/>
    <col min="13607" max="13607" width="11.5703125" style="92"/>
    <col min="13608" max="13608" width="8.42578125" style="92" customWidth="1"/>
    <col min="13609" max="13609" width="5.42578125" style="92" customWidth="1"/>
    <col min="13610" max="13610" width="5.140625" style="92" customWidth="1"/>
    <col min="13611" max="13611" width="6.42578125" style="92" customWidth="1"/>
    <col min="13612" max="13612" width="11.5703125" style="92"/>
    <col min="13613" max="13613" width="8.42578125" style="92" customWidth="1"/>
    <col min="13614" max="13614" width="3.140625" style="92" customWidth="1"/>
    <col min="13615" max="13615" width="7.42578125" style="92" customWidth="1"/>
    <col min="13616" max="13616" width="4.5703125" style="92" customWidth="1"/>
    <col min="13617" max="13617" width="7.140625" style="92" customWidth="1"/>
    <col min="13618" max="13824" width="11.5703125" style="92"/>
    <col min="13825" max="13825" width="1.85546875" style="92" customWidth="1"/>
    <col min="13826" max="13826" width="9.42578125" style="92" customWidth="1"/>
    <col min="13827" max="13827" width="8.42578125" style="92" customWidth="1"/>
    <col min="13828" max="13828" width="9" style="92" customWidth="1"/>
    <col min="13829" max="13829" width="4.5703125" style="92" customWidth="1"/>
    <col min="13830" max="13830" width="22" style="92" customWidth="1"/>
    <col min="13831" max="13831" width="11.5703125" style="92" customWidth="1"/>
    <col min="13832" max="13832" width="8.140625" style="92" customWidth="1"/>
    <col min="13833" max="13836" width="4.5703125" style="92" customWidth="1"/>
    <col min="13837" max="13837" width="7.5703125" style="92" customWidth="1"/>
    <col min="13838" max="13838" width="8.5703125" style="92" customWidth="1"/>
    <col min="13839" max="13839" width="8.140625" style="92" customWidth="1"/>
    <col min="13840" max="13841" width="4.5703125" style="92" customWidth="1"/>
    <col min="13842" max="13842" width="10.42578125" style="92" customWidth="1"/>
    <col min="13843" max="13843" width="7.85546875" style="92" customWidth="1"/>
    <col min="13844" max="13844" width="4.5703125" style="92" customWidth="1"/>
    <col min="13845" max="13845" width="9.42578125" style="92" customWidth="1"/>
    <col min="13846" max="13846" width="7.140625" style="92" customWidth="1"/>
    <col min="13847" max="13848" width="8.5703125" style="92" customWidth="1"/>
    <col min="13849" max="13851" width="4.5703125" style="92" customWidth="1"/>
    <col min="13852" max="13852" width="9.85546875" style="92" customWidth="1"/>
    <col min="13853" max="13853" width="8.140625" style="92" customWidth="1"/>
    <col min="13854" max="13854" width="8" style="92" customWidth="1"/>
    <col min="13855" max="13855" width="6.5703125" style="92" customWidth="1"/>
    <col min="13856" max="13856" width="4.5703125" style="92" customWidth="1"/>
    <col min="13857" max="13857" width="7.85546875" style="92" customWidth="1"/>
    <col min="13858" max="13858" width="8.140625" style="92" customWidth="1"/>
    <col min="13859" max="13862" width="4.5703125" style="92" customWidth="1"/>
    <col min="13863" max="13863" width="11.5703125" style="92"/>
    <col min="13864" max="13864" width="8.42578125" style="92" customWidth="1"/>
    <col min="13865" max="13865" width="5.42578125" style="92" customWidth="1"/>
    <col min="13866" max="13866" width="5.140625" style="92" customWidth="1"/>
    <col min="13867" max="13867" width="6.42578125" style="92" customWidth="1"/>
    <col min="13868" max="13868" width="11.5703125" style="92"/>
    <col min="13869" max="13869" width="8.42578125" style="92" customWidth="1"/>
    <col min="13870" max="13870" width="3.140625" style="92" customWidth="1"/>
    <col min="13871" max="13871" width="7.42578125" style="92" customWidth="1"/>
    <col min="13872" max="13872" width="4.5703125" style="92" customWidth="1"/>
    <col min="13873" max="13873" width="7.140625" style="92" customWidth="1"/>
    <col min="13874" max="14080" width="11.5703125" style="92"/>
    <col min="14081" max="14081" width="1.85546875" style="92" customWidth="1"/>
    <col min="14082" max="14082" width="9.42578125" style="92" customWidth="1"/>
    <col min="14083" max="14083" width="8.42578125" style="92" customWidth="1"/>
    <col min="14084" max="14084" width="9" style="92" customWidth="1"/>
    <col min="14085" max="14085" width="4.5703125" style="92" customWidth="1"/>
    <col min="14086" max="14086" width="22" style="92" customWidth="1"/>
    <col min="14087" max="14087" width="11.5703125" style="92" customWidth="1"/>
    <col min="14088" max="14088" width="8.140625" style="92" customWidth="1"/>
    <col min="14089" max="14092" width="4.5703125" style="92" customWidth="1"/>
    <col min="14093" max="14093" width="7.5703125" style="92" customWidth="1"/>
    <col min="14094" max="14094" width="8.5703125" style="92" customWidth="1"/>
    <col min="14095" max="14095" width="8.140625" style="92" customWidth="1"/>
    <col min="14096" max="14097" width="4.5703125" style="92" customWidth="1"/>
    <col min="14098" max="14098" width="10.42578125" style="92" customWidth="1"/>
    <col min="14099" max="14099" width="7.85546875" style="92" customWidth="1"/>
    <col min="14100" max="14100" width="4.5703125" style="92" customWidth="1"/>
    <col min="14101" max="14101" width="9.42578125" style="92" customWidth="1"/>
    <col min="14102" max="14102" width="7.140625" style="92" customWidth="1"/>
    <col min="14103" max="14104" width="8.5703125" style="92" customWidth="1"/>
    <col min="14105" max="14107" width="4.5703125" style="92" customWidth="1"/>
    <col min="14108" max="14108" width="9.85546875" style="92" customWidth="1"/>
    <col min="14109" max="14109" width="8.140625" style="92" customWidth="1"/>
    <col min="14110" max="14110" width="8" style="92" customWidth="1"/>
    <col min="14111" max="14111" width="6.5703125" style="92" customWidth="1"/>
    <col min="14112" max="14112" width="4.5703125" style="92" customWidth="1"/>
    <col min="14113" max="14113" width="7.85546875" style="92" customWidth="1"/>
    <col min="14114" max="14114" width="8.140625" style="92" customWidth="1"/>
    <col min="14115" max="14118" width="4.5703125" style="92" customWidth="1"/>
    <col min="14119" max="14119" width="11.5703125" style="92"/>
    <col min="14120" max="14120" width="8.42578125" style="92" customWidth="1"/>
    <col min="14121" max="14121" width="5.42578125" style="92" customWidth="1"/>
    <col min="14122" max="14122" width="5.140625" style="92" customWidth="1"/>
    <col min="14123" max="14123" width="6.42578125" style="92" customWidth="1"/>
    <col min="14124" max="14124" width="11.5703125" style="92"/>
    <col min="14125" max="14125" width="8.42578125" style="92" customWidth="1"/>
    <col min="14126" max="14126" width="3.140625" style="92" customWidth="1"/>
    <col min="14127" max="14127" width="7.42578125" style="92" customWidth="1"/>
    <col min="14128" max="14128" width="4.5703125" style="92" customWidth="1"/>
    <col min="14129" max="14129" width="7.140625" style="92" customWidth="1"/>
    <col min="14130" max="14336" width="11.5703125" style="92"/>
    <col min="14337" max="14337" width="1.85546875" style="92" customWidth="1"/>
    <col min="14338" max="14338" width="9.42578125" style="92" customWidth="1"/>
    <col min="14339" max="14339" width="8.42578125" style="92" customWidth="1"/>
    <col min="14340" max="14340" width="9" style="92" customWidth="1"/>
    <col min="14341" max="14341" width="4.5703125" style="92" customWidth="1"/>
    <col min="14342" max="14342" width="22" style="92" customWidth="1"/>
    <col min="14343" max="14343" width="11.5703125" style="92" customWidth="1"/>
    <col min="14344" max="14344" width="8.140625" style="92" customWidth="1"/>
    <col min="14345" max="14348" width="4.5703125" style="92" customWidth="1"/>
    <col min="14349" max="14349" width="7.5703125" style="92" customWidth="1"/>
    <col min="14350" max="14350" width="8.5703125" style="92" customWidth="1"/>
    <col min="14351" max="14351" width="8.140625" style="92" customWidth="1"/>
    <col min="14352" max="14353" width="4.5703125" style="92" customWidth="1"/>
    <col min="14354" max="14354" width="10.42578125" style="92" customWidth="1"/>
    <col min="14355" max="14355" width="7.85546875" style="92" customWidth="1"/>
    <col min="14356" max="14356" width="4.5703125" style="92" customWidth="1"/>
    <col min="14357" max="14357" width="9.42578125" style="92" customWidth="1"/>
    <col min="14358" max="14358" width="7.140625" style="92" customWidth="1"/>
    <col min="14359" max="14360" width="8.5703125" style="92" customWidth="1"/>
    <col min="14361" max="14363" width="4.5703125" style="92" customWidth="1"/>
    <col min="14364" max="14364" width="9.85546875" style="92" customWidth="1"/>
    <col min="14365" max="14365" width="8.140625" style="92" customWidth="1"/>
    <col min="14366" max="14366" width="8" style="92" customWidth="1"/>
    <col min="14367" max="14367" width="6.5703125" style="92" customWidth="1"/>
    <col min="14368" max="14368" width="4.5703125" style="92" customWidth="1"/>
    <col min="14369" max="14369" width="7.85546875" style="92" customWidth="1"/>
    <col min="14370" max="14370" width="8.140625" style="92" customWidth="1"/>
    <col min="14371" max="14374" width="4.5703125" style="92" customWidth="1"/>
    <col min="14375" max="14375" width="11.5703125" style="92"/>
    <col min="14376" max="14376" width="8.42578125" style="92" customWidth="1"/>
    <col min="14377" max="14377" width="5.42578125" style="92" customWidth="1"/>
    <col min="14378" max="14378" width="5.140625" style="92" customWidth="1"/>
    <col min="14379" max="14379" width="6.42578125" style="92" customWidth="1"/>
    <col min="14380" max="14380" width="11.5703125" style="92"/>
    <col min="14381" max="14381" width="8.42578125" style="92" customWidth="1"/>
    <col min="14382" max="14382" width="3.140625" style="92" customWidth="1"/>
    <col min="14383" max="14383" width="7.42578125" style="92" customWidth="1"/>
    <col min="14384" max="14384" width="4.5703125" style="92" customWidth="1"/>
    <col min="14385" max="14385" width="7.140625" style="92" customWidth="1"/>
    <col min="14386" max="14592" width="11.5703125" style="92"/>
    <col min="14593" max="14593" width="1.85546875" style="92" customWidth="1"/>
    <col min="14594" max="14594" width="9.42578125" style="92" customWidth="1"/>
    <col min="14595" max="14595" width="8.42578125" style="92" customWidth="1"/>
    <col min="14596" max="14596" width="9" style="92" customWidth="1"/>
    <col min="14597" max="14597" width="4.5703125" style="92" customWidth="1"/>
    <col min="14598" max="14598" width="22" style="92" customWidth="1"/>
    <col min="14599" max="14599" width="11.5703125" style="92" customWidth="1"/>
    <col min="14600" max="14600" width="8.140625" style="92" customWidth="1"/>
    <col min="14601" max="14604" width="4.5703125" style="92" customWidth="1"/>
    <col min="14605" max="14605" width="7.5703125" style="92" customWidth="1"/>
    <col min="14606" max="14606" width="8.5703125" style="92" customWidth="1"/>
    <col min="14607" max="14607" width="8.140625" style="92" customWidth="1"/>
    <col min="14608" max="14609" width="4.5703125" style="92" customWidth="1"/>
    <col min="14610" max="14610" width="10.42578125" style="92" customWidth="1"/>
    <col min="14611" max="14611" width="7.85546875" style="92" customWidth="1"/>
    <col min="14612" max="14612" width="4.5703125" style="92" customWidth="1"/>
    <col min="14613" max="14613" width="9.42578125" style="92" customWidth="1"/>
    <col min="14614" max="14614" width="7.140625" style="92" customWidth="1"/>
    <col min="14615" max="14616" width="8.5703125" style="92" customWidth="1"/>
    <col min="14617" max="14619" width="4.5703125" style="92" customWidth="1"/>
    <col min="14620" max="14620" width="9.85546875" style="92" customWidth="1"/>
    <col min="14621" max="14621" width="8.140625" style="92" customWidth="1"/>
    <col min="14622" max="14622" width="8" style="92" customWidth="1"/>
    <col min="14623" max="14623" width="6.5703125" style="92" customWidth="1"/>
    <col min="14624" max="14624" width="4.5703125" style="92" customWidth="1"/>
    <col min="14625" max="14625" width="7.85546875" style="92" customWidth="1"/>
    <col min="14626" max="14626" width="8.140625" style="92" customWidth="1"/>
    <col min="14627" max="14630" width="4.5703125" style="92" customWidth="1"/>
    <col min="14631" max="14631" width="11.5703125" style="92"/>
    <col min="14632" max="14632" width="8.42578125" style="92" customWidth="1"/>
    <col min="14633" max="14633" width="5.42578125" style="92" customWidth="1"/>
    <col min="14634" max="14634" width="5.140625" style="92" customWidth="1"/>
    <col min="14635" max="14635" width="6.42578125" style="92" customWidth="1"/>
    <col min="14636" max="14636" width="11.5703125" style="92"/>
    <col min="14637" max="14637" width="8.42578125" style="92" customWidth="1"/>
    <col min="14638" max="14638" width="3.140625" style="92" customWidth="1"/>
    <col min="14639" max="14639" width="7.42578125" style="92" customWidth="1"/>
    <col min="14640" max="14640" width="4.5703125" style="92" customWidth="1"/>
    <col min="14641" max="14641" width="7.140625" style="92" customWidth="1"/>
    <col min="14642" max="14848" width="11.5703125" style="92"/>
    <col min="14849" max="14849" width="1.85546875" style="92" customWidth="1"/>
    <col min="14850" max="14850" width="9.42578125" style="92" customWidth="1"/>
    <col min="14851" max="14851" width="8.42578125" style="92" customWidth="1"/>
    <col min="14852" max="14852" width="9" style="92" customWidth="1"/>
    <col min="14853" max="14853" width="4.5703125" style="92" customWidth="1"/>
    <col min="14854" max="14854" width="22" style="92" customWidth="1"/>
    <col min="14855" max="14855" width="11.5703125" style="92" customWidth="1"/>
    <col min="14856" max="14856" width="8.140625" style="92" customWidth="1"/>
    <col min="14857" max="14860" width="4.5703125" style="92" customWidth="1"/>
    <col min="14861" max="14861" width="7.5703125" style="92" customWidth="1"/>
    <col min="14862" max="14862" width="8.5703125" style="92" customWidth="1"/>
    <col min="14863" max="14863" width="8.140625" style="92" customWidth="1"/>
    <col min="14864" max="14865" width="4.5703125" style="92" customWidth="1"/>
    <col min="14866" max="14866" width="10.42578125" style="92" customWidth="1"/>
    <col min="14867" max="14867" width="7.85546875" style="92" customWidth="1"/>
    <col min="14868" max="14868" width="4.5703125" style="92" customWidth="1"/>
    <col min="14869" max="14869" width="9.42578125" style="92" customWidth="1"/>
    <col min="14870" max="14870" width="7.140625" style="92" customWidth="1"/>
    <col min="14871" max="14872" width="8.5703125" style="92" customWidth="1"/>
    <col min="14873" max="14875" width="4.5703125" style="92" customWidth="1"/>
    <col min="14876" max="14876" width="9.85546875" style="92" customWidth="1"/>
    <col min="14877" max="14877" width="8.140625" style="92" customWidth="1"/>
    <col min="14878" max="14878" width="8" style="92" customWidth="1"/>
    <col min="14879" max="14879" width="6.5703125" style="92" customWidth="1"/>
    <col min="14880" max="14880" width="4.5703125" style="92" customWidth="1"/>
    <col min="14881" max="14881" width="7.85546875" style="92" customWidth="1"/>
    <col min="14882" max="14882" width="8.140625" style="92" customWidth="1"/>
    <col min="14883" max="14886" width="4.5703125" style="92" customWidth="1"/>
    <col min="14887" max="14887" width="11.5703125" style="92"/>
    <col min="14888" max="14888" width="8.42578125" style="92" customWidth="1"/>
    <col min="14889" max="14889" width="5.42578125" style="92" customWidth="1"/>
    <col min="14890" max="14890" width="5.140625" style="92" customWidth="1"/>
    <col min="14891" max="14891" width="6.42578125" style="92" customWidth="1"/>
    <col min="14892" max="14892" width="11.5703125" style="92"/>
    <col min="14893" max="14893" width="8.42578125" style="92" customWidth="1"/>
    <col min="14894" max="14894" width="3.140625" style="92" customWidth="1"/>
    <col min="14895" max="14895" width="7.42578125" style="92" customWidth="1"/>
    <col min="14896" max="14896" width="4.5703125" style="92" customWidth="1"/>
    <col min="14897" max="14897" width="7.140625" style="92" customWidth="1"/>
    <col min="14898" max="15104" width="11.5703125" style="92"/>
    <col min="15105" max="15105" width="1.85546875" style="92" customWidth="1"/>
    <col min="15106" max="15106" width="9.42578125" style="92" customWidth="1"/>
    <col min="15107" max="15107" width="8.42578125" style="92" customWidth="1"/>
    <col min="15108" max="15108" width="9" style="92" customWidth="1"/>
    <col min="15109" max="15109" width="4.5703125" style="92" customWidth="1"/>
    <col min="15110" max="15110" width="22" style="92" customWidth="1"/>
    <col min="15111" max="15111" width="11.5703125" style="92" customWidth="1"/>
    <col min="15112" max="15112" width="8.140625" style="92" customWidth="1"/>
    <col min="15113" max="15116" width="4.5703125" style="92" customWidth="1"/>
    <col min="15117" max="15117" width="7.5703125" style="92" customWidth="1"/>
    <col min="15118" max="15118" width="8.5703125" style="92" customWidth="1"/>
    <col min="15119" max="15119" width="8.140625" style="92" customWidth="1"/>
    <col min="15120" max="15121" width="4.5703125" style="92" customWidth="1"/>
    <col min="15122" max="15122" width="10.42578125" style="92" customWidth="1"/>
    <col min="15123" max="15123" width="7.85546875" style="92" customWidth="1"/>
    <col min="15124" max="15124" width="4.5703125" style="92" customWidth="1"/>
    <col min="15125" max="15125" width="9.42578125" style="92" customWidth="1"/>
    <col min="15126" max="15126" width="7.140625" style="92" customWidth="1"/>
    <col min="15127" max="15128" width="8.5703125" style="92" customWidth="1"/>
    <col min="15129" max="15131" width="4.5703125" style="92" customWidth="1"/>
    <col min="15132" max="15132" width="9.85546875" style="92" customWidth="1"/>
    <col min="15133" max="15133" width="8.140625" style="92" customWidth="1"/>
    <col min="15134" max="15134" width="8" style="92" customWidth="1"/>
    <col min="15135" max="15135" width="6.5703125" style="92" customWidth="1"/>
    <col min="15136" max="15136" width="4.5703125" style="92" customWidth="1"/>
    <col min="15137" max="15137" width="7.85546875" style="92" customWidth="1"/>
    <col min="15138" max="15138" width="8.140625" style="92" customWidth="1"/>
    <col min="15139" max="15142" width="4.5703125" style="92" customWidth="1"/>
    <col min="15143" max="15143" width="11.5703125" style="92"/>
    <col min="15144" max="15144" width="8.42578125" style="92" customWidth="1"/>
    <col min="15145" max="15145" width="5.42578125" style="92" customWidth="1"/>
    <col min="15146" max="15146" width="5.140625" style="92" customWidth="1"/>
    <col min="15147" max="15147" width="6.42578125" style="92" customWidth="1"/>
    <col min="15148" max="15148" width="11.5703125" style="92"/>
    <col min="15149" max="15149" width="8.42578125" style="92" customWidth="1"/>
    <col min="15150" max="15150" width="3.140625" style="92" customWidth="1"/>
    <col min="15151" max="15151" width="7.42578125" style="92" customWidth="1"/>
    <col min="15152" max="15152" width="4.5703125" style="92" customWidth="1"/>
    <col min="15153" max="15153" width="7.140625" style="92" customWidth="1"/>
    <col min="15154" max="15360" width="11.5703125" style="92"/>
    <col min="15361" max="15361" width="1.85546875" style="92" customWidth="1"/>
    <col min="15362" max="15362" width="9.42578125" style="92" customWidth="1"/>
    <col min="15363" max="15363" width="8.42578125" style="92" customWidth="1"/>
    <col min="15364" max="15364" width="9" style="92" customWidth="1"/>
    <col min="15365" max="15365" width="4.5703125" style="92" customWidth="1"/>
    <col min="15366" max="15366" width="22" style="92" customWidth="1"/>
    <col min="15367" max="15367" width="11.5703125" style="92" customWidth="1"/>
    <col min="15368" max="15368" width="8.140625" style="92" customWidth="1"/>
    <col min="15369" max="15372" width="4.5703125" style="92" customWidth="1"/>
    <col min="15373" max="15373" width="7.5703125" style="92" customWidth="1"/>
    <col min="15374" max="15374" width="8.5703125" style="92" customWidth="1"/>
    <col min="15375" max="15375" width="8.140625" style="92" customWidth="1"/>
    <col min="15376" max="15377" width="4.5703125" style="92" customWidth="1"/>
    <col min="15378" max="15378" width="10.42578125" style="92" customWidth="1"/>
    <col min="15379" max="15379" width="7.85546875" style="92" customWidth="1"/>
    <col min="15380" max="15380" width="4.5703125" style="92" customWidth="1"/>
    <col min="15381" max="15381" width="9.42578125" style="92" customWidth="1"/>
    <col min="15382" max="15382" width="7.140625" style="92" customWidth="1"/>
    <col min="15383" max="15384" width="8.5703125" style="92" customWidth="1"/>
    <col min="15385" max="15387" width="4.5703125" style="92" customWidth="1"/>
    <col min="15388" max="15388" width="9.85546875" style="92" customWidth="1"/>
    <col min="15389" max="15389" width="8.140625" style="92" customWidth="1"/>
    <col min="15390" max="15390" width="8" style="92" customWidth="1"/>
    <col min="15391" max="15391" width="6.5703125" style="92" customWidth="1"/>
    <col min="15392" max="15392" width="4.5703125" style="92" customWidth="1"/>
    <col min="15393" max="15393" width="7.85546875" style="92" customWidth="1"/>
    <col min="15394" max="15394" width="8.140625" style="92" customWidth="1"/>
    <col min="15395" max="15398" width="4.5703125" style="92" customWidth="1"/>
    <col min="15399" max="15399" width="11.5703125" style="92"/>
    <col min="15400" max="15400" width="8.42578125" style="92" customWidth="1"/>
    <col min="15401" max="15401" width="5.42578125" style="92" customWidth="1"/>
    <col min="15402" max="15402" width="5.140625" style="92" customWidth="1"/>
    <col min="15403" max="15403" width="6.42578125" style="92" customWidth="1"/>
    <col min="15404" max="15404" width="11.5703125" style="92"/>
    <col min="15405" max="15405" width="8.42578125" style="92" customWidth="1"/>
    <col min="15406" max="15406" width="3.140625" style="92" customWidth="1"/>
    <col min="15407" max="15407" width="7.42578125" style="92" customWidth="1"/>
    <col min="15408" max="15408" width="4.5703125" style="92" customWidth="1"/>
    <col min="15409" max="15409" width="7.140625" style="92" customWidth="1"/>
    <col min="15410" max="15616" width="11.5703125" style="92"/>
    <col min="15617" max="15617" width="1.85546875" style="92" customWidth="1"/>
    <col min="15618" max="15618" width="9.42578125" style="92" customWidth="1"/>
    <col min="15619" max="15619" width="8.42578125" style="92" customWidth="1"/>
    <col min="15620" max="15620" width="9" style="92" customWidth="1"/>
    <col min="15621" max="15621" width="4.5703125" style="92" customWidth="1"/>
    <col min="15622" max="15622" width="22" style="92" customWidth="1"/>
    <col min="15623" max="15623" width="11.5703125" style="92" customWidth="1"/>
    <col min="15624" max="15624" width="8.140625" style="92" customWidth="1"/>
    <col min="15625" max="15628" width="4.5703125" style="92" customWidth="1"/>
    <col min="15629" max="15629" width="7.5703125" style="92" customWidth="1"/>
    <col min="15630" max="15630" width="8.5703125" style="92" customWidth="1"/>
    <col min="15631" max="15631" width="8.140625" style="92" customWidth="1"/>
    <col min="15632" max="15633" width="4.5703125" style="92" customWidth="1"/>
    <col min="15634" max="15634" width="10.42578125" style="92" customWidth="1"/>
    <col min="15635" max="15635" width="7.85546875" style="92" customWidth="1"/>
    <col min="15636" max="15636" width="4.5703125" style="92" customWidth="1"/>
    <col min="15637" max="15637" width="9.42578125" style="92" customWidth="1"/>
    <col min="15638" max="15638" width="7.140625" style="92" customWidth="1"/>
    <col min="15639" max="15640" width="8.5703125" style="92" customWidth="1"/>
    <col min="15641" max="15643" width="4.5703125" style="92" customWidth="1"/>
    <col min="15644" max="15644" width="9.85546875" style="92" customWidth="1"/>
    <col min="15645" max="15645" width="8.140625" style="92" customWidth="1"/>
    <col min="15646" max="15646" width="8" style="92" customWidth="1"/>
    <col min="15647" max="15647" width="6.5703125" style="92" customWidth="1"/>
    <col min="15648" max="15648" width="4.5703125" style="92" customWidth="1"/>
    <col min="15649" max="15649" width="7.85546875" style="92" customWidth="1"/>
    <col min="15650" max="15650" width="8.140625" style="92" customWidth="1"/>
    <col min="15651" max="15654" width="4.5703125" style="92" customWidth="1"/>
    <col min="15655" max="15655" width="11.5703125" style="92"/>
    <col min="15656" max="15656" width="8.42578125" style="92" customWidth="1"/>
    <col min="15657" max="15657" width="5.42578125" style="92" customWidth="1"/>
    <col min="15658" max="15658" width="5.140625" style="92" customWidth="1"/>
    <col min="15659" max="15659" width="6.42578125" style="92" customWidth="1"/>
    <col min="15660" max="15660" width="11.5703125" style="92"/>
    <col min="15661" max="15661" width="8.42578125" style="92" customWidth="1"/>
    <col min="15662" max="15662" width="3.140625" style="92" customWidth="1"/>
    <col min="15663" max="15663" width="7.42578125" style="92" customWidth="1"/>
    <col min="15664" max="15664" width="4.5703125" style="92" customWidth="1"/>
    <col min="15665" max="15665" width="7.140625" style="92" customWidth="1"/>
    <col min="15666" max="15872" width="11.5703125" style="92"/>
    <col min="15873" max="15873" width="1.85546875" style="92" customWidth="1"/>
    <col min="15874" max="15874" width="9.42578125" style="92" customWidth="1"/>
    <col min="15875" max="15875" width="8.42578125" style="92" customWidth="1"/>
    <col min="15876" max="15876" width="9" style="92" customWidth="1"/>
    <col min="15877" max="15877" width="4.5703125" style="92" customWidth="1"/>
    <col min="15878" max="15878" width="22" style="92" customWidth="1"/>
    <col min="15879" max="15879" width="11.5703125" style="92" customWidth="1"/>
    <col min="15880" max="15880" width="8.140625" style="92" customWidth="1"/>
    <col min="15881" max="15884" width="4.5703125" style="92" customWidth="1"/>
    <col min="15885" max="15885" width="7.5703125" style="92" customWidth="1"/>
    <col min="15886" max="15886" width="8.5703125" style="92" customWidth="1"/>
    <col min="15887" max="15887" width="8.140625" style="92" customWidth="1"/>
    <col min="15888" max="15889" width="4.5703125" style="92" customWidth="1"/>
    <col min="15890" max="15890" width="10.42578125" style="92" customWidth="1"/>
    <col min="15891" max="15891" width="7.85546875" style="92" customWidth="1"/>
    <col min="15892" max="15892" width="4.5703125" style="92" customWidth="1"/>
    <col min="15893" max="15893" width="9.42578125" style="92" customWidth="1"/>
    <col min="15894" max="15894" width="7.140625" style="92" customWidth="1"/>
    <col min="15895" max="15896" width="8.5703125" style="92" customWidth="1"/>
    <col min="15897" max="15899" width="4.5703125" style="92" customWidth="1"/>
    <col min="15900" max="15900" width="9.85546875" style="92" customWidth="1"/>
    <col min="15901" max="15901" width="8.140625" style="92" customWidth="1"/>
    <col min="15902" max="15902" width="8" style="92" customWidth="1"/>
    <col min="15903" max="15903" width="6.5703125" style="92" customWidth="1"/>
    <col min="15904" max="15904" width="4.5703125" style="92" customWidth="1"/>
    <col min="15905" max="15905" width="7.85546875" style="92" customWidth="1"/>
    <col min="15906" max="15906" width="8.140625" style="92" customWidth="1"/>
    <col min="15907" max="15910" width="4.5703125" style="92" customWidth="1"/>
    <col min="15911" max="15911" width="11.5703125" style="92"/>
    <col min="15912" max="15912" width="8.42578125" style="92" customWidth="1"/>
    <col min="15913" max="15913" width="5.42578125" style="92" customWidth="1"/>
    <col min="15914" max="15914" width="5.140625" style="92" customWidth="1"/>
    <col min="15915" max="15915" width="6.42578125" style="92" customWidth="1"/>
    <col min="15916" max="15916" width="11.5703125" style="92"/>
    <col min="15917" max="15917" width="8.42578125" style="92" customWidth="1"/>
    <col min="15918" max="15918" width="3.140625" style="92" customWidth="1"/>
    <col min="15919" max="15919" width="7.42578125" style="92" customWidth="1"/>
    <col min="15920" max="15920" width="4.5703125" style="92" customWidth="1"/>
    <col min="15921" max="15921" width="7.140625" style="92" customWidth="1"/>
    <col min="15922" max="16128" width="11.5703125" style="92"/>
    <col min="16129" max="16129" width="1.85546875" style="92" customWidth="1"/>
    <col min="16130" max="16130" width="9.42578125" style="92" customWidth="1"/>
    <col min="16131" max="16131" width="8.42578125" style="92" customWidth="1"/>
    <col min="16132" max="16132" width="9" style="92" customWidth="1"/>
    <col min="16133" max="16133" width="4.5703125" style="92" customWidth="1"/>
    <col min="16134" max="16134" width="22" style="92" customWidth="1"/>
    <col min="16135" max="16135" width="11.5703125" style="92" customWidth="1"/>
    <col min="16136" max="16136" width="8.140625" style="92" customWidth="1"/>
    <col min="16137" max="16140" width="4.5703125" style="92" customWidth="1"/>
    <col min="16141" max="16141" width="7.5703125" style="92" customWidth="1"/>
    <col min="16142" max="16142" width="8.5703125" style="92" customWidth="1"/>
    <col min="16143" max="16143" width="8.140625" style="92" customWidth="1"/>
    <col min="16144" max="16145" width="4.5703125" style="92" customWidth="1"/>
    <col min="16146" max="16146" width="10.42578125" style="92" customWidth="1"/>
    <col min="16147" max="16147" width="7.85546875" style="92" customWidth="1"/>
    <col min="16148" max="16148" width="4.5703125" style="92" customWidth="1"/>
    <col min="16149" max="16149" width="9.42578125" style="92" customWidth="1"/>
    <col min="16150" max="16150" width="7.140625" style="92" customWidth="1"/>
    <col min="16151" max="16152" width="8.5703125" style="92" customWidth="1"/>
    <col min="16153" max="16155" width="4.5703125" style="92" customWidth="1"/>
    <col min="16156" max="16156" width="9.85546875" style="92" customWidth="1"/>
    <col min="16157" max="16157" width="8.140625" style="92" customWidth="1"/>
    <col min="16158" max="16158" width="8" style="92" customWidth="1"/>
    <col min="16159" max="16159" width="6.5703125" style="92" customWidth="1"/>
    <col min="16160" max="16160" width="4.5703125" style="92" customWidth="1"/>
    <col min="16161" max="16161" width="7.85546875" style="92" customWidth="1"/>
    <col min="16162" max="16162" width="8.140625" style="92" customWidth="1"/>
    <col min="16163" max="16166" width="4.5703125" style="92" customWidth="1"/>
    <col min="16167" max="16167" width="11.5703125" style="92"/>
    <col min="16168" max="16168" width="8.42578125" style="92" customWidth="1"/>
    <col min="16169" max="16169" width="5.42578125" style="92" customWidth="1"/>
    <col min="16170" max="16170" width="5.140625" style="92" customWidth="1"/>
    <col min="16171" max="16171" width="6.42578125" style="92" customWidth="1"/>
    <col min="16172" max="16172" width="11.5703125" style="92"/>
    <col min="16173" max="16173" width="8.42578125" style="92" customWidth="1"/>
    <col min="16174" max="16174" width="3.140625" style="92" customWidth="1"/>
    <col min="16175" max="16175" width="7.42578125" style="92" customWidth="1"/>
    <col min="16176" max="16176" width="4.5703125" style="92" customWidth="1"/>
    <col min="16177" max="16177" width="7.140625" style="92" customWidth="1"/>
    <col min="16178" max="16384" width="11.5703125" style="92"/>
  </cols>
  <sheetData>
    <row r="1" spans="2:49" ht="15" thickBot="1"/>
    <row r="2" spans="2:49" ht="36" customHeight="1" thickBot="1">
      <c r="B2" s="304" t="s">
        <v>167</v>
      </c>
      <c r="C2" s="305"/>
      <c r="D2" s="305"/>
      <c r="E2" s="305"/>
      <c r="F2" s="306"/>
      <c r="G2" s="478" t="s">
        <v>9</v>
      </c>
      <c r="H2" s="479"/>
      <c r="I2" s="479"/>
      <c r="J2" s="479"/>
      <c r="K2" s="479"/>
      <c r="L2" s="479"/>
      <c r="M2" s="478" t="s">
        <v>10</v>
      </c>
      <c r="N2" s="479"/>
      <c r="O2" s="479"/>
      <c r="P2" s="479"/>
      <c r="Q2" s="484"/>
      <c r="R2" s="479" t="s">
        <v>11</v>
      </c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79"/>
      <c r="AO2" s="479"/>
      <c r="AP2" s="479"/>
      <c r="AQ2" s="479"/>
      <c r="AR2" s="445" t="s">
        <v>5</v>
      </c>
      <c r="AS2" s="446"/>
      <c r="AT2" s="446"/>
      <c r="AU2" s="446"/>
      <c r="AV2" s="447"/>
      <c r="AW2" s="126"/>
    </row>
    <row r="3" spans="2:49" ht="20.25" thickBot="1">
      <c r="B3" s="475"/>
      <c r="C3" s="476"/>
      <c r="D3" s="476"/>
      <c r="E3" s="476"/>
      <c r="F3" s="477"/>
      <c r="G3" s="480"/>
      <c r="H3" s="481"/>
      <c r="I3" s="481"/>
      <c r="J3" s="481"/>
      <c r="K3" s="481"/>
      <c r="L3" s="481"/>
      <c r="M3" s="480"/>
      <c r="N3" s="481"/>
      <c r="O3" s="481"/>
      <c r="P3" s="481"/>
      <c r="Q3" s="485"/>
      <c r="R3" s="454" t="s">
        <v>168</v>
      </c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6"/>
      <c r="AG3" s="457" t="s">
        <v>169</v>
      </c>
      <c r="AH3" s="458"/>
      <c r="AI3" s="458"/>
      <c r="AJ3" s="458"/>
      <c r="AK3" s="458"/>
      <c r="AL3" s="459"/>
      <c r="AM3" s="458" t="s">
        <v>170</v>
      </c>
      <c r="AN3" s="458"/>
      <c r="AO3" s="458"/>
      <c r="AP3" s="458"/>
      <c r="AQ3" s="459"/>
      <c r="AR3" s="448"/>
      <c r="AS3" s="449"/>
      <c r="AT3" s="449"/>
      <c r="AU3" s="449"/>
      <c r="AV3" s="450"/>
      <c r="AW3" s="127"/>
    </row>
    <row r="4" spans="2:49" ht="20.25" thickBot="1">
      <c r="B4" s="307"/>
      <c r="C4" s="308"/>
      <c r="D4" s="308"/>
      <c r="E4" s="308"/>
      <c r="F4" s="309"/>
      <c r="G4" s="482"/>
      <c r="H4" s="483"/>
      <c r="I4" s="483"/>
      <c r="J4" s="483"/>
      <c r="K4" s="483"/>
      <c r="L4" s="483"/>
      <c r="M4" s="482"/>
      <c r="N4" s="483"/>
      <c r="O4" s="483"/>
      <c r="P4" s="483"/>
      <c r="Q4" s="483"/>
      <c r="R4" s="463" t="s">
        <v>171</v>
      </c>
      <c r="S4" s="464"/>
      <c r="T4" s="464"/>
      <c r="U4" s="464"/>
      <c r="V4" s="465"/>
      <c r="W4" s="463" t="s">
        <v>172</v>
      </c>
      <c r="X4" s="464"/>
      <c r="Y4" s="464"/>
      <c r="Z4" s="464"/>
      <c r="AA4" s="465"/>
      <c r="AB4" s="463" t="s">
        <v>173</v>
      </c>
      <c r="AC4" s="464"/>
      <c r="AD4" s="464"/>
      <c r="AE4" s="464"/>
      <c r="AF4" s="465"/>
      <c r="AG4" s="460"/>
      <c r="AH4" s="461"/>
      <c r="AI4" s="461"/>
      <c r="AJ4" s="461"/>
      <c r="AK4" s="461"/>
      <c r="AL4" s="462"/>
      <c r="AM4" s="461"/>
      <c r="AN4" s="461"/>
      <c r="AO4" s="461"/>
      <c r="AP4" s="461"/>
      <c r="AQ4" s="462"/>
      <c r="AR4" s="451"/>
      <c r="AS4" s="452"/>
      <c r="AT4" s="452"/>
      <c r="AU4" s="452"/>
      <c r="AV4" s="453"/>
      <c r="AW4" s="128"/>
    </row>
    <row r="5" spans="2:49" s="133" customFormat="1" ht="27" customHeight="1">
      <c r="B5" s="466" t="s">
        <v>174</v>
      </c>
      <c r="C5" s="467"/>
      <c r="D5" s="467"/>
      <c r="E5" s="467"/>
      <c r="F5" s="468"/>
      <c r="G5" s="93">
        <v>1200</v>
      </c>
      <c r="H5" s="469">
        <f>+'RREE  at2023'!I20</f>
        <v>26212369.576340627</v>
      </c>
      <c r="I5" s="470"/>
      <c r="J5" s="470"/>
      <c r="K5" s="470"/>
      <c r="L5" s="470"/>
      <c r="M5" s="129">
        <v>1211</v>
      </c>
      <c r="N5" s="469">
        <f>+'RREE  at2023'!J20</f>
        <v>30370753.553331401</v>
      </c>
      <c r="O5" s="470"/>
      <c r="P5" s="470"/>
      <c r="Q5" s="471"/>
      <c r="R5" s="93">
        <v>1221</v>
      </c>
      <c r="S5" s="472"/>
      <c r="T5" s="472"/>
      <c r="U5" s="472"/>
      <c r="V5" s="472"/>
      <c r="W5" s="93">
        <v>1730</v>
      </c>
      <c r="X5" s="473">
        <f>+'RREE  at2023'!Q20</f>
        <v>928.72928285392163</v>
      </c>
      <c r="Y5" s="474"/>
      <c r="Z5" s="474"/>
      <c r="AA5" s="474"/>
      <c r="AB5" s="93">
        <v>1731</v>
      </c>
      <c r="AC5" s="469"/>
      <c r="AD5" s="470"/>
      <c r="AE5" s="470"/>
      <c r="AF5" s="471"/>
      <c r="AG5" s="130">
        <v>1234</v>
      </c>
      <c r="AH5" s="469">
        <f>+'RREE  at2023'!T20</f>
        <v>35095004.679242373</v>
      </c>
      <c r="AI5" s="470"/>
      <c r="AJ5" s="470"/>
      <c r="AK5" s="470"/>
      <c r="AL5" s="471"/>
      <c r="AM5" s="131">
        <v>1246</v>
      </c>
      <c r="AN5" s="469">
        <f>+'RREE  at2023'!U20</f>
        <v>351099.23479577032</v>
      </c>
      <c r="AO5" s="470"/>
      <c r="AP5" s="470"/>
      <c r="AQ5" s="471"/>
      <c r="AR5" s="93">
        <v>1260</v>
      </c>
      <c r="AS5" s="472">
        <f>+'RREE  at2023'!AL20</f>
        <v>1281524.3982988156</v>
      </c>
      <c r="AT5" s="472"/>
      <c r="AU5" s="472"/>
      <c r="AV5" s="472"/>
      <c r="AW5" s="132" t="s">
        <v>119</v>
      </c>
    </row>
    <row r="6" spans="2:49" s="133" customFormat="1" ht="27" customHeight="1" thickBot="1">
      <c r="B6" s="496" t="s">
        <v>175</v>
      </c>
      <c r="C6" s="497"/>
      <c r="D6" s="497"/>
      <c r="E6" s="497"/>
      <c r="F6" s="498"/>
      <c r="G6" s="134"/>
      <c r="H6" s="499"/>
      <c r="I6" s="500"/>
      <c r="J6" s="500"/>
      <c r="K6" s="500"/>
      <c r="L6" s="501"/>
      <c r="M6" s="135"/>
      <c r="N6" s="136"/>
      <c r="O6" s="137"/>
      <c r="P6" s="137"/>
      <c r="Q6" s="138"/>
      <c r="R6" s="139">
        <v>1222</v>
      </c>
      <c r="S6" s="502"/>
      <c r="T6" s="502"/>
      <c r="U6" s="502"/>
      <c r="V6" s="502"/>
      <c r="W6" s="140"/>
      <c r="X6" s="503"/>
      <c r="Y6" s="504"/>
      <c r="Z6" s="504"/>
      <c r="AA6" s="504"/>
      <c r="AB6" s="139">
        <v>1732</v>
      </c>
      <c r="AC6" s="505"/>
      <c r="AD6" s="506"/>
      <c r="AE6" s="506"/>
      <c r="AF6" s="507"/>
      <c r="AG6" s="141">
        <v>1235</v>
      </c>
      <c r="AH6" s="508"/>
      <c r="AI6" s="509"/>
      <c r="AJ6" s="509"/>
      <c r="AK6" s="509"/>
      <c r="AL6" s="510"/>
      <c r="AM6" s="142">
        <v>1247</v>
      </c>
      <c r="AN6" s="511"/>
      <c r="AO6" s="512"/>
      <c r="AP6" s="512"/>
      <c r="AQ6" s="513"/>
      <c r="AR6" s="134"/>
      <c r="AS6" s="486"/>
      <c r="AT6" s="487"/>
      <c r="AU6" s="487"/>
      <c r="AV6" s="488"/>
      <c r="AW6" s="143" t="s">
        <v>121</v>
      </c>
    </row>
    <row r="7" spans="2:49" ht="27" customHeight="1">
      <c r="B7" s="300" t="s">
        <v>176</v>
      </c>
      <c r="C7" s="301"/>
      <c r="D7" s="301"/>
      <c r="E7" s="301"/>
      <c r="F7" s="489"/>
      <c r="G7" s="98">
        <v>1201</v>
      </c>
      <c r="H7" s="490"/>
      <c r="I7" s="491"/>
      <c r="J7" s="491"/>
      <c r="K7" s="491"/>
      <c r="L7" s="491"/>
      <c r="M7" s="144"/>
      <c r="N7" s="280"/>
      <c r="O7" s="281"/>
      <c r="P7" s="281"/>
      <c r="Q7" s="282"/>
      <c r="R7" s="145"/>
      <c r="S7" s="492"/>
      <c r="T7" s="493"/>
      <c r="U7" s="493"/>
      <c r="V7" s="494"/>
      <c r="W7" s="146">
        <v>1223</v>
      </c>
      <c r="X7" s="490"/>
      <c r="Y7" s="491"/>
      <c r="Z7" s="491"/>
      <c r="AA7" s="491"/>
      <c r="AB7" s="147"/>
      <c r="AC7" s="492"/>
      <c r="AD7" s="493"/>
      <c r="AE7" s="493"/>
      <c r="AF7" s="494"/>
      <c r="AG7" s="148"/>
      <c r="AH7" s="149"/>
      <c r="AI7" s="150"/>
      <c r="AJ7" s="150"/>
      <c r="AK7" s="150"/>
      <c r="AL7" s="150"/>
      <c r="AM7" s="151"/>
      <c r="AN7" s="149"/>
      <c r="AO7" s="150"/>
      <c r="AP7" s="150"/>
      <c r="AQ7" s="152"/>
      <c r="AR7" s="98">
        <v>1261</v>
      </c>
      <c r="AS7" s="495"/>
      <c r="AT7" s="495"/>
      <c r="AU7" s="495"/>
      <c r="AV7" s="495"/>
      <c r="AW7" s="153" t="s">
        <v>121</v>
      </c>
    </row>
    <row r="8" spans="2:49" ht="27" customHeight="1">
      <c r="B8" s="302" t="s">
        <v>134</v>
      </c>
      <c r="C8" s="303"/>
      <c r="D8" s="303"/>
      <c r="E8" s="303"/>
      <c r="F8" s="518"/>
      <c r="G8" s="95">
        <v>1202</v>
      </c>
      <c r="H8" s="519"/>
      <c r="I8" s="520"/>
      <c r="J8" s="520"/>
      <c r="K8" s="520"/>
      <c r="L8" s="520"/>
      <c r="M8" s="154">
        <v>1212</v>
      </c>
      <c r="N8" s="519"/>
      <c r="O8" s="520"/>
      <c r="P8" s="520"/>
      <c r="Q8" s="521"/>
      <c r="R8" s="95">
        <v>1224</v>
      </c>
      <c r="S8" s="517"/>
      <c r="T8" s="517"/>
      <c r="U8" s="517"/>
      <c r="V8" s="517"/>
      <c r="W8" s="95">
        <v>1733</v>
      </c>
      <c r="X8" s="490"/>
      <c r="Y8" s="491"/>
      <c r="Z8" s="491"/>
      <c r="AA8" s="491"/>
      <c r="AB8" s="95">
        <v>1734</v>
      </c>
      <c r="AC8" s="490"/>
      <c r="AD8" s="491"/>
      <c r="AE8" s="491"/>
      <c r="AF8" s="491"/>
      <c r="AG8" s="95">
        <v>1236</v>
      </c>
      <c r="AH8" s="514"/>
      <c r="AI8" s="515"/>
      <c r="AJ8" s="515"/>
      <c r="AK8" s="515"/>
      <c r="AL8" s="516"/>
      <c r="AM8" s="155">
        <v>1248</v>
      </c>
      <c r="AN8" s="514"/>
      <c r="AO8" s="515"/>
      <c r="AP8" s="515"/>
      <c r="AQ8" s="516"/>
      <c r="AR8" s="95">
        <v>1262</v>
      </c>
      <c r="AS8" s="517"/>
      <c r="AT8" s="517"/>
      <c r="AU8" s="517"/>
      <c r="AV8" s="517"/>
      <c r="AW8" s="156" t="s">
        <v>119</v>
      </c>
    </row>
    <row r="9" spans="2:49" ht="27" customHeight="1">
      <c r="B9" s="302" t="s">
        <v>135</v>
      </c>
      <c r="C9" s="303"/>
      <c r="D9" s="303"/>
      <c r="E9" s="303"/>
      <c r="F9" s="518"/>
      <c r="G9" s="95">
        <v>1203</v>
      </c>
      <c r="H9" s="519"/>
      <c r="I9" s="520"/>
      <c r="J9" s="520"/>
      <c r="K9" s="520"/>
      <c r="L9" s="520"/>
      <c r="M9" s="154">
        <v>1213</v>
      </c>
      <c r="N9" s="519"/>
      <c r="O9" s="520"/>
      <c r="P9" s="520"/>
      <c r="Q9" s="521"/>
      <c r="R9" s="95">
        <v>1225</v>
      </c>
      <c r="S9" s="517"/>
      <c r="T9" s="517"/>
      <c r="U9" s="517"/>
      <c r="V9" s="517"/>
      <c r="W9" s="95">
        <v>1735</v>
      </c>
      <c r="X9" s="490"/>
      <c r="Y9" s="491"/>
      <c r="Z9" s="491"/>
      <c r="AA9" s="491"/>
      <c r="AB9" s="95">
        <v>1736</v>
      </c>
      <c r="AC9" s="490"/>
      <c r="AD9" s="491"/>
      <c r="AE9" s="491"/>
      <c r="AF9" s="491"/>
      <c r="AG9" s="95">
        <v>1237</v>
      </c>
      <c r="AH9" s="514"/>
      <c r="AI9" s="515"/>
      <c r="AJ9" s="515"/>
      <c r="AK9" s="515"/>
      <c r="AL9" s="516"/>
      <c r="AM9" s="155">
        <v>1249</v>
      </c>
      <c r="AN9" s="514"/>
      <c r="AO9" s="515"/>
      <c r="AP9" s="515"/>
      <c r="AQ9" s="516"/>
      <c r="AR9" s="95">
        <v>1263</v>
      </c>
      <c r="AS9" s="517"/>
      <c r="AT9" s="517"/>
      <c r="AU9" s="517"/>
      <c r="AV9" s="517"/>
      <c r="AW9" s="157" t="s">
        <v>121</v>
      </c>
    </row>
    <row r="10" spans="2:49" ht="27" customHeight="1">
      <c r="B10" s="302" t="s">
        <v>177</v>
      </c>
      <c r="C10" s="303"/>
      <c r="D10" s="303"/>
      <c r="E10" s="303"/>
      <c r="F10" s="518"/>
      <c r="G10" s="95">
        <v>1204</v>
      </c>
      <c r="H10" s="519">
        <f>+H5</f>
        <v>26212369.576340627</v>
      </c>
      <c r="I10" s="520"/>
      <c r="J10" s="520"/>
      <c r="K10" s="520"/>
      <c r="L10" s="520"/>
      <c r="M10" s="154">
        <v>1214</v>
      </c>
      <c r="N10" s="519"/>
      <c r="O10" s="520"/>
      <c r="P10" s="520"/>
      <c r="Q10" s="521"/>
      <c r="R10" s="95">
        <v>1226</v>
      </c>
      <c r="S10" s="517"/>
      <c r="T10" s="517"/>
      <c r="U10" s="517"/>
      <c r="V10" s="517"/>
      <c r="W10" s="95">
        <v>1737</v>
      </c>
      <c r="X10" s="490"/>
      <c r="Y10" s="491"/>
      <c r="Z10" s="491"/>
      <c r="AA10" s="491"/>
      <c r="AB10" s="95">
        <v>1738</v>
      </c>
      <c r="AC10" s="490"/>
      <c r="AD10" s="491"/>
      <c r="AE10" s="491"/>
      <c r="AF10" s="491"/>
      <c r="AG10" s="95">
        <v>1238</v>
      </c>
      <c r="AH10" s="514"/>
      <c r="AI10" s="515"/>
      <c r="AJ10" s="515"/>
      <c r="AK10" s="515"/>
      <c r="AL10" s="516"/>
      <c r="AM10" s="155">
        <v>1250</v>
      </c>
      <c r="AN10" s="514"/>
      <c r="AO10" s="515"/>
      <c r="AP10" s="515"/>
      <c r="AQ10" s="516"/>
      <c r="AR10" s="95">
        <v>1264</v>
      </c>
      <c r="AS10" s="517"/>
      <c r="AT10" s="517"/>
      <c r="AU10" s="517"/>
      <c r="AV10" s="517"/>
      <c r="AW10" s="157" t="s">
        <v>121</v>
      </c>
    </row>
    <row r="11" spans="2:49" ht="27" customHeight="1">
      <c r="B11" s="302" t="s">
        <v>178</v>
      </c>
      <c r="C11" s="303"/>
      <c r="D11" s="303"/>
      <c r="E11" s="303"/>
      <c r="F11" s="518"/>
      <c r="G11" s="98">
        <v>1205</v>
      </c>
      <c r="H11" s="519">
        <f>+'RREE  at2023'!I30</f>
        <v>30374487.853837609</v>
      </c>
      <c r="I11" s="520"/>
      <c r="J11" s="520"/>
      <c r="K11" s="520"/>
      <c r="L11" s="520"/>
      <c r="M11" s="158">
        <v>1215</v>
      </c>
      <c r="N11" s="519"/>
      <c r="O11" s="520"/>
      <c r="P11" s="520"/>
      <c r="Q11" s="521"/>
      <c r="R11" s="95">
        <v>1227</v>
      </c>
      <c r="S11" s="517"/>
      <c r="T11" s="517"/>
      <c r="U11" s="517"/>
      <c r="V11" s="517"/>
      <c r="W11" s="95">
        <v>1739</v>
      </c>
      <c r="X11" s="490"/>
      <c r="Y11" s="491"/>
      <c r="Z11" s="491"/>
      <c r="AA11" s="491"/>
      <c r="AB11" s="95">
        <v>1740</v>
      </c>
      <c r="AC11" s="490"/>
      <c r="AD11" s="491"/>
      <c r="AE11" s="491"/>
      <c r="AF11" s="491"/>
      <c r="AG11" s="95">
        <v>1239</v>
      </c>
      <c r="AH11" s="514"/>
      <c r="AI11" s="515"/>
      <c r="AJ11" s="515"/>
      <c r="AK11" s="515"/>
      <c r="AL11" s="516"/>
      <c r="AM11" s="155">
        <v>1251</v>
      </c>
      <c r="AN11" s="514"/>
      <c r="AO11" s="515"/>
      <c r="AP11" s="515"/>
      <c r="AQ11" s="516"/>
      <c r="AR11" s="159"/>
      <c r="AS11" s="522"/>
      <c r="AT11" s="523"/>
      <c r="AU11" s="523"/>
      <c r="AV11" s="524"/>
      <c r="AW11" s="156" t="s">
        <v>119</v>
      </c>
    </row>
    <row r="12" spans="2:49" ht="27" customHeight="1">
      <c r="B12" s="302" t="s">
        <v>179</v>
      </c>
      <c r="C12" s="303"/>
      <c r="D12" s="303"/>
      <c r="E12" s="303"/>
      <c r="F12" s="518"/>
      <c r="G12" s="95">
        <v>1206</v>
      </c>
      <c r="H12" s="519"/>
      <c r="I12" s="520"/>
      <c r="J12" s="520"/>
      <c r="K12" s="520"/>
      <c r="L12" s="520"/>
      <c r="M12" s="154">
        <v>1216</v>
      </c>
      <c r="N12" s="519"/>
      <c r="O12" s="520"/>
      <c r="P12" s="520"/>
      <c r="Q12" s="521"/>
      <c r="R12" s="95">
        <v>1228</v>
      </c>
      <c r="S12" s="517"/>
      <c r="T12" s="517"/>
      <c r="U12" s="517"/>
      <c r="V12" s="517"/>
      <c r="W12" s="95">
        <v>1741</v>
      </c>
      <c r="X12" s="490"/>
      <c r="Y12" s="491"/>
      <c r="Z12" s="491"/>
      <c r="AA12" s="491"/>
      <c r="AB12" s="95">
        <v>1742</v>
      </c>
      <c r="AC12" s="490"/>
      <c r="AD12" s="491"/>
      <c r="AE12" s="491"/>
      <c r="AF12" s="491"/>
      <c r="AG12" s="95">
        <v>1240</v>
      </c>
      <c r="AH12" s="514"/>
      <c r="AI12" s="515"/>
      <c r="AJ12" s="515"/>
      <c r="AK12" s="515"/>
      <c r="AL12" s="516"/>
      <c r="AM12" s="155">
        <v>1252</v>
      </c>
      <c r="AN12" s="514"/>
      <c r="AO12" s="515"/>
      <c r="AP12" s="515"/>
      <c r="AQ12" s="516"/>
      <c r="AR12" s="95">
        <v>1265</v>
      </c>
      <c r="AS12" s="517"/>
      <c r="AT12" s="517"/>
      <c r="AU12" s="517"/>
      <c r="AV12" s="517"/>
      <c r="AW12" s="160" t="s">
        <v>119</v>
      </c>
    </row>
    <row r="13" spans="2:49" ht="27" customHeight="1">
      <c r="B13" s="302" t="s">
        <v>180</v>
      </c>
      <c r="C13" s="303"/>
      <c r="D13" s="303"/>
      <c r="E13" s="303"/>
      <c r="F13" s="518"/>
      <c r="G13" s="95">
        <v>1207</v>
      </c>
      <c r="H13" s="519"/>
      <c r="I13" s="520"/>
      <c r="J13" s="520"/>
      <c r="K13" s="520"/>
      <c r="L13" s="520"/>
      <c r="M13" s="154">
        <v>1217</v>
      </c>
      <c r="N13" s="519">
        <f>-'RREE  at2023'!J33</f>
        <v>5890000</v>
      </c>
      <c r="O13" s="520"/>
      <c r="P13" s="520"/>
      <c r="Q13" s="521"/>
      <c r="R13" s="95">
        <v>1229</v>
      </c>
      <c r="S13" s="517"/>
      <c r="T13" s="517"/>
      <c r="U13" s="517"/>
      <c r="V13" s="517"/>
      <c r="W13" s="95">
        <v>1743</v>
      </c>
      <c r="X13" s="490"/>
      <c r="Y13" s="491"/>
      <c r="Z13" s="491"/>
      <c r="AA13" s="491"/>
      <c r="AB13" s="95">
        <v>1744</v>
      </c>
      <c r="AC13" s="490"/>
      <c r="AD13" s="491"/>
      <c r="AE13" s="491"/>
      <c r="AF13" s="491"/>
      <c r="AG13" s="95">
        <v>1241</v>
      </c>
      <c r="AH13" s="514"/>
      <c r="AI13" s="515"/>
      <c r="AJ13" s="515"/>
      <c r="AK13" s="515"/>
      <c r="AL13" s="516"/>
      <c r="AM13" s="155">
        <v>1253</v>
      </c>
      <c r="AN13" s="514"/>
      <c r="AO13" s="515"/>
      <c r="AP13" s="515"/>
      <c r="AQ13" s="516"/>
      <c r="AR13" s="95">
        <v>1266</v>
      </c>
      <c r="AS13" s="517"/>
      <c r="AT13" s="517"/>
      <c r="AU13" s="517"/>
      <c r="AV13" s="517"/>
      <c r="AW13" s="157" t="s">
        <v>121</v>
      </c>
    </row>
    <row r="14" spans="2:49" ht="27" customHeight="1">
      <c r="B14" s="302" t="s">
        <v>181</v>
      </c>
      <c r="C14" s="303"/>
      <c r="D14" s="303"/>
      <c r="E14" s="303"/>
      <c r="F14" s="518"/>
      <c r="G14" s="95">
        <v>1208</v>
      </c>
      <c r="H14" s="519">
        <f>+'retiros  at2023'!P22</f>
        <v>10000000</v>
      </c>
      <c r="I14" s="520"/>
      <c r="J14" s="520"/>
      <c r="K14" s="520"/>
      <c r="L14" s="520"/>
      <c r="M14" s="154">
        <v>1218</v>
      </c>
      <c r="N14" s="519"/>
      <c r="O14" s="520"/>
      <c r="P14" s="520"/>
      <c r="Q14" s="521"/>
      <c r="R14" s="95">
        <v>1230</v>
      </c>
      <c r="S14" s="517"/>
      <c r="T14" s="517"/>
      <c r="U14" s="517"/>
      <c r="V14" s="517"/>
      <c r="W14" s="95">
        <v>1745</v>
      </c>
      <c r="X14" s="490"/>
      <c r="Y14" s="491"/>
      <c r="Z14" s="491"/>
      <c r="AA14" s="491"/>
      <c r="AB14" s="95">
        <v>1746</v>
      </c>
      <c r="AC14" s="490"/>
      <c r="AD14" s="491"/>
      <c r="AE14" s="491"/>
      <c r="AF14" s="491"/>
      <c r="AG14" s="95">
        <v>1242</v>
      </c>
      <c r="AH14" s="514"/>
      <c r="AI14" s="515"/>
      <c r="AJ14" s="515"/>
      <c r="AK14" s="515"/>
      <c r="AL14" s="516"/>
      <c r="AM14" s="155">
        <v>1254</v>
      </c>
      <c r="AN14" s="514"/>
      <c r="AO14" s="515"/>
      <c r="AP14" s="515"/>
      <c r="AQ14" s="516"/>
      <c r="AR14" s="95">
        <v>1267</v>
      </c>
      <c r="AS14" s="517">
        <f>+AS5</f>
        <v>1281524.3982988156</v>
      </c>
      <c r="AT14" s="517"/>
      <c r="AU14" s="517"/>
      <c r="AV14" s="517"/>
      <c r="AW14" s="157" t="s">
        <v>121</v>
      </c>
    </row>
    <row r="15" spans="2:49" ht="27" customHeight="1" thickBot="1">
      <c r="B15" s="525" t="s">
        <v>182</v>
      </c>
      <c r="C15" s="526"/>
      <c r="D15" s="526"/>
      <c r="E15" s="526"/>
      <c r="F15" s="527"/>
      <c r="G15" s="161">
        <v>1209</v>
      </c>
      <c r="H15" s="528"/>
      <c r="I15" s="529"/>
      <c r="J15" s="529"/>
      <c r="K15" s="529"/>
      <c r="L15" s="529"/>
      <c r="M15" s="162">
        <v>1219</v>
      </c>
      <c r="N15" s="528"/>
      <c r="O15" s="529"/>
      <c r="P15" s="529"/>
      <c r="Q15" s="530"/>
      <c r="R15" s="161">
        <v>1231</v>
      </c>
      <c r="S15" s="531"/>
      <c r="T15" s="531"/>
      <c r="U15" s="531"/>
      <c r="V15" s="531"/>
      <c r="W15" s="161">
        <v>1747</v>
      </c>
      <c r="X15" s="532"/>
      <c r="Y15" s="533"/>
      <c r="Z15" s="533"/>
      <c r="AA15" s="533"/>
      <c r="AB15" s="161">
        <v>1748</v>
      </c>
      <c r="AC15" s="532"/>
      <c r="AD15" s="533"/>
      <c r="AE15" s="533"/>
      <c r="AF15" s="533"/>
      <c r="AG15" s="161">
        <v>1243</v>
      </c>
      <c r="AH15" s="534"/>
      <c r="AI15" s="535"/>
      <c r="AJ15" s="535"/>
      <c r="AK15" s="535"/>
      <c r="AL15" s="536"/>
      <c r="AM15" s="163">
        <v>1255</v>
      </c>
      <c r="AN15" s="534"/>
      <c r="AO15" s="535"/>
      <c r="AP15" s="535"/>
      <c r="AQ15" s="536"/>
      <c r="AR15" s="161">
        <v>1268</v>
      </c>
      <c r="AS15" s="531"/>
      <c r="AT15" s="531"/>
      <c r="AU15" s="531"/>
      <c r="AV15" s="531"/>
      <c r="AW15" s="164" t="s">
        <v>121</v>
      </c>
    </row>
    <row r="16" spans="2:49" s="133" customFormat="1" ht="27" customHeight="1">
      <c r="B16" s="466" t="s">
        <v>183</v>
      </c>
      <c r="C16" s="467"/>
      <c r="D16" s="467"/>
      <c r="E16" s="467"/>
      <c r="F16" s="468"/>
      <c r="G16" s="93">
        <v>1210</v>
      </c>
      <c r="H16" s="469">
        <f>+H5-H7+H8-H9-H10+H11+H12-H13-H14-H15</f>
        <v>20374487.853837609</v>
      </c>
      <c r="I16" s="470"/>
      <c r="J16" s="470"/>
      <c r="K16" s="470"/>
      <c r="L16" s="470"/>
      <c r="M16" s="129">
        <v>1220</v>
      </c>
      <c r="N16" s="469">
        <f>+N5-N13-N14</f>
        <v>24480753.553331401</v>
      </c>
      <c r="O16" s="470"/>
      <c r="P16" s="470"/>
      <c r="Q16" s="471"/>
      <c r="R16" s="93">
        <v>1232</v>
      </c>
      <c r="S16" s="469">
        <f>+S5+S8-S9-S10+S11+S12-S13-S14-S15-S6</f>
        <v>0</v>
      </c>
      <c r="T16" s="470"/>
      <c r="U16" s="470"/>
      <c r="V16" s="471"/>
      <c r="W16" s="93">
        <v>1749</v>
      </c>
      <c r="X16" s="469">
        <f>+X5+X8-X9-X10+X11+X12-X13-X14-X15-X7</f>
        <v>928.72928285392163</v>
      </c>
      <c r="Y16" s="470"/>
      <c r="Z16" s="470"/>
      <c r="AA16" s="471"/>
      <c r="AB16" s="93">
        <v>1750</v>
      </c>
      <c r="AC16" s="469">
        <f>+AC5+AC8-AC9-AC10+AC11+AC12-AC13-AC14-AC15-AC6</f>
        <v>0</v>
      </c>
      <c r="AD16" s="470"/>
      <c r="AE16" s="470"/>
      <c r="AF16" s="471"/>
      <c r="AG16" s="93">
        <v>1244</v>
      </c>
      <c r="AH16" s="469">
        <f>+AH5</f>
        <v>35095004.679242373</v>
      </c>
      <c r="AI16" s="470"/>
      <c r="AJ16" s="470"/>
      <c r="AK16" s="470"/>
      <c r="AL16" s="470"/>
      <c r="AM16" s="165">
        <v>1256</v>
      </c>
      <c r="AN16" s="469">
        <f>+AN5+AN8-AN9-AN10+AN11+AN12-AN13-AN14-AN15-AN6</f>
        <v>351099.23479577032</v>
      </c>
      <c r="AO16" s="470"/>
      <c r="AP16" s="470"/>
      <c r="AQ16" s="471"/>
      <c r="AR16" s="93">
        <v>1269</v>
      </c>
      <c r="AS16" s="469">
        <f>+AS5+AS8-AS9-AS10+AS12-AS13-AS14-AS15-AS7</f>
        <v>0</v>
      </c>
      <c r="AT16" s="470"/>
      <c r="AU16" s="470"/>
      <c r="AV16" s="471"/>
      <c r="AW16" s="132" t="s">
        <v>143</v>
      </c>
    </row>
    <row r="17" spans="2:49" s="133" customFormat="1" ht="27" customHeight="1" thickBot="1">
      <c r="B17" s="496" t="s">
        <v>184</v>
      </c>
      <c r="C17" s="497"/>
      <c r="D17" s="497"/>
      <c r="E17" s="497"/>
      <c r="F17" s="498"/>
      <c r="G17" s="166"/>
      <c r="H17" s="537"/>
      <c r="I17" s="538"/>
      <c r="J17" s="538"/>
      <c r="K17" s="538"/>
      <c r="L17" s="539"/>
      <c r="M17" s="167"/>
      <c r="N17" s="167"/>
      <c r="O17" s="168"/>
      <c r="P17" s="168"/>
      <c r="Q17" s="168"/>
      <c r="R17" s="169">
        <v>1233</v>
      </c>
      <c r="S17" s="540"/>
      <c r="T17" s="540"/>
      <c r="U17" s="540"/>
      <c r="V17" s="540"/>
      <c r="W17" s="170"/>
      <c r="X17" s="171"/>
      <c r="Y17" s="171"/>
      <c r="Z17" s="171"/>
      <c r="AA17" s="172"/>
      <c r="AB17" s="139">
        <v>1751</v>
      </c>
      <c r="AC17" s="541"/>
      <c r="AD17" s="542"/>
      <c r="AE17" s="542"/>
      <c r="AF17" s="542"/>
      <c r="AG17" s="122">
        <v>1245</v>
      </c>
      <c r="AH17" s="543"/>
      <c r="AI17" s="544"/>
      <c r="AJ17" s="544"/>
      <c r="AK17" s="544"/>
      <c r="AL17" s="545"/>
      <c r="AM17" s="173">
        <v>1257</v>
      </c>
      <c r="AN17" s="546"/>
      <c r="AO17" s="547"/>
      <c r="AP17" s="547"/>
      <c r="AQ17" s="548"/>
      <c r="AR17" s="167"/>
      <c r="AS17" s="549"/>
      <c r="AT17" s="550"/>
      <c r="AU17" s="550"/>
      <c r="AV17" s="551"/>
      <c r="AW17" s="174" t="s">
        <v>143</v>
      </c>
    </row>
  </sheetData>
  <mergeCells count="122">
    <mergeCell ref="AH16:AL16"/>
    <mergeCell ref="AN16:AQ16"/>
    <mergeCell ref="AS16:AV16"/>
    <mergeCell ref="B17:F17"/>
    <mergeCell ref="H17:L17"/>
    <mergeCell ref="S17:V17"/>
    <mergeCell ref="AC17:AF17"/>
    <mergeCell ref="AH17:AL17"/>
    <mergeCell ref="AN17:AQ17"/>
    <mergeCell ref="AS17:AV17"/>
    <mergeCell ref="B16:F16"/>
    <mergeCell ref="H16:L16"/>
    <mergeCell ref="N16:Q16"/>
    <mergeCell ref="S16:V16"/>
    <mergeCell ref="X16:AA16"/>
    <mergeCell ref="AC16:AF16"/>
    <mergeCell ref="B15:F15"/>
    <mergeCell ref="H15:L15"/>
    <mergeCell ref="N15:Q15"/>
    <mergeCell ref="S15:V15"/>
    <mergeCell ref="X15:AA15"/>
    <mergeCell ref="AC15:AF15"/>
    <mergeCell ref="AH15:AL15"/>
    <mergeCell ref="AN15:AQ15"/>
    <mergeCell ref="AS15:AV15"/>
    <mergeCell ref="B14:F14"/>
    <mergeCell ref="H14:L14"/>
    <mergeCell ref="N14:Q14"/>
    <mergeCell ref="S14:V14"/>
    <mergeCell ref="X14:AA14"/>
    <mergeCell ref="AC14:AF14"/>
    <mergeCell ref="AH14:AL14"/>
    <mergeCell ref="AN14:AQ14"/>
    <mergeCell ref="AS14:AV14"/>
    <mergeCell ref="AH12:AL12"/>
    <mergeCell ref="AN12:AQ12"/>
    <mergeCell ref="AS12:AV12"/>
    <mergeCell ref="B13:F13"/>
    <mergeCell ref="H13:L13"/>
    <mergeCell ref="N13:Q13"/>
    <mergeCell ref="S13:V13"/>
    <mergeCell ref="X13:AA13"/>
    <mergeCell ref="AC13:AF13"/>
    <mergeCell ref="AH13:AL13"/>
    <mergeCell ref="B12:F12"/>
    <mergeCell ref="H12:L12"/>
    <mergeCell ref="N12:Q12"/>
    <mergeCell ref="S12:V12"/>
    <mergeCell ref="X12:AA12"/>
    <mergeCell ref="AC12:AF12"/>
    <mergeCell ref="AN13:AQ13"/>
    <mergeCell ref="AS13:AV13"/>
    <mergeCell ref="B11:F11"/>
    <mergeCell ref="H11:L11"/>
    <mergeCell ref="N11:Q11"/>
    <mergeCell ref="S11:V11"/>
    <mergeCell ref="X11:AA11"/>
    <mergeCell ref="AC11:AF11"/>
    <mergeCell ref="AH11:AL11"/>
    <mergeCell ref="AN11:AQ11"/>
    <mergeCell ref="AS11:AV11"/>
    <mergeCell ref="B10:F10"/>
    <mergeCell ref="H10:L10"/>
    <mergeCell ref="N10:Q10"/>
    <mergeCell ref="S10:V10"/>
    <mergeCell ref="X10:AA10"/>
    <mergeCell ref="AC10:AF10"/>
    <mergeCell ref="AH10:AL10"/>
    <mergeCell ref="AN10:AQ10"/>
    <mergeCell ref="AS10:AV10"/>
    <mergeCell ref="AH8:AL8"/>
    <mergeCell ref="AN8:AQ8"/>
    <mergeCell ref="AS8:AV8"/>
    <mergeCell ref="B9:F9"/>
    <mergeCell ref="H9:L9"/>
    <mergeCell ref="N9:Q9"/>
    <mergeCell ref="S9:V9"/>
    <mergeCell ref="X9:AA9"/>
    <mergeCell ref="AC9:AF9"/>
    <mergeCell ref="AH9:AL9"/>
    <mergeCell ref="B8:F8"/>
    <mergeCell ref="H8:L8"/>
    <mergeCell ref="N8:Q8"/>
    <mergeCell ref="S8:V8"/>
    <mergeCell ref="X8:AA8"/>
    <mergeCell ref="AC8:AF8"/>
    <mergeCell ref="AN9:AQ9"/>
    <mergeCell ref="AS9:AV9"/>
    <mergeCell ref="AS6:AV6"/>
    <mergeCell ref="B7:F7"/>
    <mergeCell ref="H7:L7"/>
    <mergeCell ref="S7:V7"/>
    <mergeCell ref="X7:AA7"/>
    <mergeCell ref="AC7:AF7"/>
    <mergeCell ref="AS7:AV7"/>
    <mergeCell ref="AH5:AL5"/>
    <mergeCell ref="AN5:AQ5"/>
    <mergeCell ref="AS5:AV5"/>
    <mergeCell ref="B6:F6"/>
    <mergeCell ref="H6:L6"/>
    <mergeCell ref="S6:V6"/>
    <mergeCell ref="X6:AA6"/>
    <mergeCell ref="AC6:AF6"/>
    <mergeCell ref="AH6:AL6"/>
    <mergeCell ref="AN6:AQ6"/>
    <mergeCell ref="AR2:AV4"/>
    <mergeCell ref="R3:AF3"/>
    <mergeCell ref="AG3:AL4"/>
    <mergeCell ref="AM3:AQ4"/>
    <mergeCell ref="R4:V4"/>
    <mergeCell ref="W4:AA4"/>
    <mergeCell ref="AB4:AF4"/>
    <mergeCell ref="B5:F5"/>
    <mergeCell ref="H5:L5"/>
    <mergeCell ref="N5:Q5"/>
    <mergeCell ref="S5:V5"/>
    <mergeCell ref="X5:AA5"/>
    <mergeCell ref="AC5:AF5"/>
    <mergeCell ref="B2:F4"/>
    <mergeCell ref="G2:L4"/>
    <mergeCell ref="M2:Q4"/>
    <mergeCell ref="R2:AQ2"/>
  </mergeCells>
  <hyperlinks>
    <hyperlink ref="B2:F4" location="'Indice F22'!A1" display="RECUADRO N° 15: REGISTRO DE RENTAS EMPRESARIALES Y MOVIMIENTO STUT"/>
  </hyperlinks>
  <pageMargins left="0.47" right="0.23622047244094491" top="0.74803149606299213" bottom="0.74803149606299213" header="0.31496062992125984" footer="0.31496062992125984"/>
  <pageSetup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R14 at2022</vt:lpstr>
      <vt:lpstr>R13 at2022</vt:lpstr>
      <vt:lpstr>RREE  at2022 </vt:lpstr>
      <vt:lpstr>R10 at2023</vt:lpstr>
      <vt:lpstr>R14 at2023</vt:lpstr>
      <vt:lpstr>R13 at2023</vt:lpstr>
      <vt:lpstr>RREE  at2023</vt:lpstr>
      <vt:lpstr>ddjj 1948 at2023</vt:lpstr>
      <vt:lpstr>R15 AT2023</vt:lpstr>
      <vt:lpstr>R16 AT2023</vt:lpstr>
      <vt:lpstr>retiros  at2023</vt:lpstr>
      <vt:lpstr>'R10 at2023'!Área_de_impresión</vt:lpstr>
      <vt:lpstr>'R13 at2022'!Área_de_impresión</vt:lpstr>
      <vt:lpstr>'R13 at2023'!Área_de_impresión</vt:lpstr>
      <vt:lpstr>'R14 at2022'!Área_de_impresión</vt:lpstr>
      <vt:lpstr>'R14 at2023'!Área_de_impresión</vt:lpstr>
      <vt:lpstr>'R15 AT2023'!Área_de_impresión</vt:lpstr>
      <vt:lpstr>'R16 AT2023'!Área_de_impresión</vt:lpstr>
      <vt:lpstr>'RREE  at2022 '!Área_de_impresión</vt:lpstr>
      <vt:lpstr>'RREE  at2023'!Área_de_impresión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2022-08-30T16:07:13Z</dcterms:created>
  <dcterms:modified xsi:type="dcterms:W3CDTF">2023-07-21T17:51:50Z</dcterms:modified>
</cp:coreProperties>
</file>