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4"/>
  </bookViews>
  <sheets>
    <sheet name="antecedentes" sheetId="4" r:id="rId1"/>
    <sheet name="balance 2023 final " sheetId="1" r:id="rId2"/>
    <sheet name="R14 AT2024" sheetId="2" r:id="rId3"/>
    <sheet name="R12 14A" sheetId="7" r:id="rId4"/>
    <sheet name="ddjj1847 31122023" sheetId="3" r:id="rId5"/>
    <sheet name="ANEXO N°1 (DDJJ 1847)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b" localSheetId="5">#REF!</definedName>
    <definedName name="\b" localSheetId="1">#REF!</definedName>
    <definedName name="\b" localSheetId="4">#REF!</definedName>
    <definedName name="\b" localSheetId="3">#REF!</definedName>
    <definedName name="\b">#REF!</definedName>
    <definedName name="\z" localSheetId="5">#REF!</definedName>
    <definedName name="\z" localSheetId="1">#REF!</definedName>
    <definedName name="\z" localSheetId="4">#REF!</definedName>
    <definedName name="\z" localSheetId="3">#REF!</definedName>
    <definedName name="\z">#REF!</definedName>
    <definedName name="__??" localSheetId="4" hidden="1">{#N/A,#N/A,FALSE,"Cover (Japan)";#N/A,#N/A,FALSE,"Index";#N/A,#N/A,FALSE,"Comment sum"}</definedName>
    <definedName name="__??" localSheetId="2" hidden="1">{#N/A,#N/A,FALSE,"Cover (Japan)";#N/A,#N/A,FALSE,"Index";#N/A,#N/A,FALSE,"Comment sum"}</definedName>
    <definedName name="__??" hidden="1">{#N/A,#N/A,FALSE,"Cover (Japan)";#N/A,#N/A,FALSE,"Index";#N/A,#N/A,FALSE,"Comment sum"}</definedName>
    <definedName name="___??" localSheetId="4" hidden="1">{#N/A,#N/A,FALSE,"Cover (Japan)";#N/A,#N/A,FALSE,"Index";#N/A,#N/A,FALSE,"Comment sum"}</definedName>
    <definedName name="___??" localSheetId="2" hidden="1">{#N/A,#N/A,FALSE,"Cover (Japan)";#N/A,#N/A,FALSE,"Index";#N/A,#N/A,FALSE,"Comment sum"}</definedName>
    <definedName name="___??" hidden="1">{#N/A,#N/A,FALSE,"Cover (Japan)";#N/A,#N/A,FALSE,"Index";#N/A,#N/A,FALSE,"Comment sum"}</definedName>
    <definedName name="____??" localSheetId="4" hidden="1">{#N/A,#N/A,FALSE,"Cover (Japan)";#N/A,#N/A,FALSE,"Index";#N/A,#N/A,FALSE,"Comment sum"}</definedName>
    <definedName name="____??" localSheetId="2" hidden="1">{#N/A,#N/A,FALSE,"Cover (Japan)";#N/A,#N/A,FALSE,"Index";#N/A,#N/A,FALSE,"Comment sum"}</definedName>
    <definedName name="____??" hidden="1">{#N/A,#N/A,FALSE,"Cover (Japan)";#N/A,#N/A,FALSE,"Index";#N/A,#N/A,FALSE,"Comment sum"}</definedName>
    <definedName name="_____??" localSheetId="4" hidden="1">{#N/A,#N/A,FALSE,"Cover (Japan)";#N/A,#N/A,FALSE,"Index";#N/A,#N/A,FALSE,"Comment sum"}</definedName>
    <definedName name="_____??" localSheetId="2" hidden="1">{#N/A,#N/A,FALSE,"Cover (Japan)";#N/A,#N/A,FALSE,"Index";#N/A,#N/A,FALSE,"Comment sum"}</definedName>
    <definedName name="_____??" hidden="1">{#N/A,#N/A,FALSE,"Cover (Japan)";#N/A,#N/A,FALSE,"Index";#N/A,#N/A,FALSE,"Comment sum"}</definedName>
    <definedName name="______??" localSheetId="4" hidden="1">{#N/A,#N/A,FALSE,"Cover (Japan)";#N/A,#N/A,FALSE,"Index";#N/A,#N/A,FALSE,"Comment sum"}</definedName>
    <definedName name="______??" localSheetId="2" hidden="1">{#N/A,#N/A,FALSE,"Cover (Japan)";#N/A,#N/A,FALSE,"Index";#N/A,#N/A,FALSE,"Comment sum"}</definedName>
    <definedName name="______??" hidden="1">{#N/A,#N/A,FALSE,"Cover (Japan)";#N/A,#N/A,FALSE,"Index";#N/A,#N/A,FALSE,"Comment sum"}</definedName>
    <definedName name="___________PPM1" localSheetId="4" hidden="1">{#N/A,#N/A,FALSE,"Aging Summary";#N/A,#N/A,FALSE,"Ratio Analysis";#N/A,#N/A,FALSE,"Test 120 Day Accts";#N/A,#N/A,FALSE,"Tickmarks"}</definedName>
    <definedName name="___________PPM1" localSheetId="2" hidden="1">{#N/A,#N/A,FALSE,"Aging Summary";#N/A,#N/A,FALSE,"Ratio Analysis";#N/A,#N/A,FALSE,"Test 120 Day Accts";#N/A,#N/A,FALSE,"Tickmarks"}</definedName>
    <definedName name="___________PPM1" hidden="1">{#N/A,#N/A,FALSE,"Aging Summary";#N/A,#N/A,FALSE,"Ratio Analysis";#N/A,#N/A,FALSE,"Test 120 Day Accts";#N/A,#N/A,FALSE,"Tickmarks"}</definedName>
    <definedName name="__________PPM1" localSheetId="4" hidden="1">{#N/A,#N/A,FALSE,"Aging Summary";#N/A,#N/A,FALSE,"Ratio Analysis";#N/A,#N/A,FALSE,"Test 120 Day Accts";#N/A,#N/A,FALSE,"Tickmarks"}</definedName>
    <definedName name="__________PPM1" localSheetId="2" hidden="1">{#N/A,#N/A,FALSE,"Aging Summary";#N/A,#N/A,FALSE,"Ratio Analysis";#N/A,#N/A,FALSE,"Test 120 Day Accts";#N/A,#N/A,FALSE,"Tickmarks"}</definedName>
    <definedName name="__________PPM1" hidden="1">{#N/A,#N/A,FALSE,"Aging Summary";#N/A,#N/A,FALSE,"Ratio Analysis";#N/A,#N/A,FALSE,"Test 120 Day Accts";#N/A,#N/A,FALSE,"Tickmarks"}</definedName>
    <definedName name="________A2" localSheetId="4" hidden="1">{#N/A,#N/A,FALSE,"Aging Summary";#N/A,#N/A,FALSE,"Ratio Analysis";#N/A,#N/A,FALSE,"Test 120 Day Accts";#N/A,#N/A,FALSE,"Tickmarks"}</definedName>
    <definedName name="________A2" localSheetId="2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PPM1" localSheetId="4" hidden="1">{#N/A,#N/A,FALSE,"Aging Summary";#N/A,#N/A,FALSE,"Ratio Analysis";#N/A,#N/A,FALSE,"Test 120 Day Accts";#N/A,#N/A,FALSE,"Tickmarks"}</definedName>
    <definedName name="________PPM1" localSheetId="2" hidden="1">{#N/A,#N/A,FALSE,"Aging Summary";#N/A,#N/A,FALSE,"Ratio Analysis";#N/A,#N/A,FALSE,"Test 120 Day Accts";#N/A,#N/A,FALSE,"Tickmarks"}</definedName>
    <definedName name="________PPM1" hidden="1">{#N/A,#N/A,FALSE,"Aging Summary";#N/A,#N/A,FALSE,"Ratio Analysis";#N/A,#N/A,FALSE,"Test 120 Day Accts";#N/A,#N/A,FALSE,"Tickmarks"}</definedName>
    <definedName name="_______A2" localSheetId="4" hidden="1">{#N/A,#N/A,FALSE,"Aging Summary";#N/A,#N/A,FALSE,"Ratio Analysis";#N/A,#N/A,FALSE,"Test 120 Day Accts";#N/A,#N/A,FALSE,"Tickmarks"}</definedName>
    <definedName name="_______A2" localSheetId="2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cp010103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cp010103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M136001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136001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cp010103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cp010103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fut2" localSheetId="4" hidden="1">{#N/A,#N/A,FALSE,"Aging Summary";#N/A,#N/A,FALSE,"Ratio Analysis";#N/A,#N/A,FALSE,"Test 120 Day Accts";#N/A,#N/A,FALSE,"Tickmarks"}</definedName>
    <definedName name="______fut2" localSheetId="2" hidden="1">{#N/A,#N/A,FALSE,"Aging Summary";#N/A,#N/A,FALSE,"Ratio Analysis";#N/A,#N/A,FALSE,"Test 120 Day Accts";#N/A,#N/A,FALSE,"Tickmarks"}</definedName>
    <definedName name="______fut2" hidden="1">{#N/A,#N/A,FALSE,"Aging Summary";#N/A,#N/A,FALSE,"Ratio Analysis";#N/A,#N/A,FALSE,"Test 120 Day Accts";#N/A,#N/A,FALSE,"Tickmarks"}</definedName>
    <definedName name="______gc2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gc2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M136001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136001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PPM1" localSheetId="4" hidden="1">{#N/A,#N/A,FALSE,"Aging Summary";#N/A,#N/A,FALSE,"Ratio Analysis";#N/A,#N/A,FALSE,"Test 120 Day Accts";#N/A,#N/A,FALSE,"Tickmarks"}</definedName>
    <definedName name="______PPM1" localSheetId="2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pt8" localSheetId="4" hidden="1">{#N/A,#N/A,FALSE,"Aging Summary";#N/A,#N/A,FALSE,"Ratio Analysis";#N/A,#N/A,FALSE,"Test 120 Day Accts";#N/A,#N/A,FALSE,"Tickmarks"}</definedName>
    <definedName name="______pt8" localSheetId="2" hidden="1">{#N/A,#N/A,FALSE,"Aging Summary";#N/A,#N/A,FALSE,"Ratio Analysis";#N/A,#N/A,FALSE,"Test 120 Day Accts";#N/A,#N/A,FALSE,"Tickmarks"}</definedName>
    <definedName name="______pt8" hidden="1">{#N/A,#N/A,FALSE,"Aging Summary";#N/A,#N/A,FALSE,"Ratio Analysis";#N/A,#N/A,FALSE,"Test 120 Day Accts";#N/A,#N/A,FALSE,"Tickmarks"}</definedName>
    <definedName name="______t4" localSheetId="4" hidden="1">{#N/A,#N/A,FALSE,"Aging Summary";#N/A,#N/A,FALSE,"Ratio Analysis";#N/A,#N/A,FALSE,"Test 120 Day Accts";#N/A,#N/A,FALSE,"Tickmarks"}</definedName>
    <definedName name="______t4" localSheetId="2" hidden="1">{#N/A,#N/A,FALSE,"Aging Summary";#N/A,#N/A,FALSE,"Ratio Analysis";#N/A,#N/A,FALSE,"Test 120 Day Accts";#N/A,#N/A,FALSE,"Tickmarks"}</definedName>
    <definedName name="______t4" hidden="1">{#N/A,#N/A,FALSE,"Aging Summary";#N/A,#N/A,FALSE,"Ratio Analysis";#N/A,#N/A,FALSE,"Test 120 Day Accts";#N/A,#N/A,FALSE,"Tickmarks"}</definedName>
    <definedName name="_____A2" localSheetId="4" hidden="1">{#N/A,#N/A,FALSE,"Aging Summary";#N/A,#N/A,FALSE,"Ratio Analysis";#N/A,#N/A,FALSE,"Test 120 Day Accts";#N/A,#N/A,FALSE,"Tickmarks"}</definedName>
    <definedName name="_____A2" localSheetId="2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fut2" localSheetId="4" hidden="1">{#N/A,#N/A,FALSE,"Aging Summary";#N/A,#N/A,FALSE,"Ratio Analysis";#N/A,#N/A,FALSE,"Test 120 Day Accts";#N/A,#N/A,FALSE,"Tickmarks"}</definedName>
    <definedName name="_____fut2" localSheetId="2" hidden="1">{#N/A,#N/A,FALSE,"Aging Summary";#N/A,#N/A,FALSE,"Ratio Analysis";#N/A,#N/A,FALSE,"Test 120 Day Accts";#N/A,#N/A,FALSE,"Tickmarks"}</definedName>
    <definedName name="_____fut2" hidden="1">{#N/A,#N/A,FALSE,"Aging Summary";#N/A,#N/A,FALSE,"Ratio Analysis";#N/A,#N/A,FALSE,"Test 120 Day Accts";#N/A,#N/A,FALSE,"Tickmarks"}</definedName>
    <definedName name="_____PPM1" localSheetId="4" hidden="1">{#N/A,#N/A,FALSE,"Aging Summary";#N/A,#N/A,FALSE,"Ratio Analysis";#N/A,#N/A,FALSE,"Test 120 Day Accts";#N/A,#N/A,FALSE,"Tickmarks"}</definedName>
    <definedName name="_____PPM1" localSheetId="2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pt8" localSheetId="4" hidden="1">{#N/A,#N/A,FALSE,"Aging Summary";#N/A,#N/A,FALSE,"Ratio Analysis";#N/A,#N/A,FALSE,"Test 120 Day Accts";#N/A,#N/A,FALSE,"Tickmarks"}</definedName>
    <definedName name="_____pt8" localSheetId="2" hidden="1">{#N/A,#N/A,FALSE,"Aging Summary";#N/A,#N/A,FALSE,"Ratio Analysis";#N/A,#N/A,FALSE,"Test 120 Day Accts";#N/A,#N/A,FALSE,"Tickmarks"}</definedName>
    <definedName name="_____pt8" hidden="1">{#N/A,#N/A,FALSE,"Aging Summary";#N/A,#N/A,FALSE,"Ratio Analysis";#N/A,#N/A,FALSE,"Test 120 Day Accts";#N/A,#N/A,FALSE,"Tickmarks"}</definedName>
    <definedName name="_____t4" localSheetId="4" hidden="1">{#N/A,#N/A,FALSE,"Aging Summary";#N/A,#N/A,FALSE,"Ratio Analysis";#N/A,#N/A,FALSE,"Test 120 Day Accts";#N/A,#N/A,FALSE,"Tickmarks"}</definedName>
    <definedName name="_____t4" localSheetId="2" hidden="1">{#N/A,#N/A,FALSE,"Aging Summary";#N/A,#N/A,FALSE,"Ratio Analysis";#N/A,#N/A,FALSE,"Test 120 Day Accts";#N/A,#N/A,FALSE,"Tickmarks"}</definedName>
    <definedName name="_____t4" hidden="1">{#N/A,#N/A,FALSE,"Aging Summary";#N/A,#N/A,FALSE,"Ratio Analysis";#N/A,#N/A,FALSE,"Test 120 Day Accts";#N/A,#N/A,FALSE,"Tickmarks"}</definedName>
    <definedName name="____cp010103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cp010103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M136001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136001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PPM1" localSheetId="4" hidden="1">{#N/A,#N/A,FALSE,"Aging Summary";#N/A,#N/A,FALSE,"Ratio Analysis";#N/A,#N/A,FALSE,"Test 120 Day Accts";#N/A,#N/A,FALSE,"Tickmarks"}</definedName>
    <definedName name="____PPM1" localSheetId="2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A2" localSheetId="4" hidden="1">{#N/A,#N/A,FALSE,"Aging Summary";#N/A,#N/A,FALSE,"Ratio Analysis";#N/A,#N/A,FALSE,"Test 120 Day Accts";#N/A,#N/A,FALSE,"Tickmarks"}</definedName>
    <definedName name="___A2" localSheetId="2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fut2" localSheetId="4" hidden="1">{#N/A,#N/A,FALSE,"Aging Summary";#N/A,#N/A,FALSE,"Ratio Analysis";#N/A,#N/A,FALSE,"Test 120 Day Accts";#N/A,#N/A,FALSE,"Tickmarks"}</definedName>
    <definedName name="___fut2" localSheetId="2" hidden="1">{#N/A,#N/A,FALSE,"Aging Summary";#N/A,#N/A,FALSE,"Ratio Analysis";#N/A,#N/A,FALSE,"Test 120 Day Accts";#N/A,#N/A,FALSE,"Tickmarks"}</definedName>
    <definedName name="___fut2" hidden="1">{#N/A,#N/A,FALSE,"Aging Summary";#N/A,#N/A,FALSE,"Ratio Analysis";#N/A,#N/A,FALSE,"Test 120 Day Accts";#N/A,#N/A,FALSE,"Tickmarks"}</definedName>
    <definedName name="___PPM1" localSheetId="4" hidden="1">{#N/A,#N/A,FALSE,"Aging Summary";#N/A,#N/A,FALSE,"Ratio Analysis";#N/A,#N/A,FALSE,"Test 120 Day Accts";#N/A,#N/A,FALSE,"Tickmarks"}</definedName>
    <definedName name="___PPM1" localSheetId="2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pt8" localSheetId="4" hidden="1">{#N/A,#N/A,FALSE,"Aging Summary";#N/A,#N/A,FALSE,"Ratio Analysis";#N/A,#N/A,FALSE,"Test 120 Day Accts";#N/A,#N/A,FALSE,"Tickmarks"}</definedName>
    <definedName name="___pt8" localSheetId="2" hidden="1">{#N/A,#N/A,FALSE,"Aging Summary";#N/A,#N/A,FALSE,"Ratio Analysis";#N/A,#N/A,FALSE,"Test 120 Day Accts";#N/A,#N/A,FALSE,"Tickmarks"}</definedName>
    <definedName name="___pt8" hidden="1">{#N/A,#N/A,FALSE,"Aging Summary";#N/A,#N/A,FALSE,"Ratio Analysis";#N/A,#N/A,FALSE,"Test 120 Day Accts";#N/A,#N/A,FALSE,"Tickmarks"}</definedName>
    <definedName name="___t4" localSheetId="4" hidden="1">{#N/A,#N/A,FALSE,"Aging Summary";#N/A,#N/A,FALSE,"Ratio Analysis";#N/A,#N/A,FALSE,"Test 120 Day Accts";#N/A,#N/A,FALSE,"Tickmarks"}</definedName>
    <definedName name="___t4" localSheetId="2" hidden="1">{#N/A,#N/A,FALSE,"Aging Summary";#N/A,#N/A,FALSE,"Ratio Analysis";#N/A,#N/A,FALSE,"Test 120 Day Accts";#N/A,#N/A,FALSE,"Tickmarks"}</definedName>
    <definedName name="___t4" hidden="1">{#N/A,#N/A,FALSE,"Aging Summary";#N/A,#N/A,FALSE,"Ratio Analysis";#N/A,#N/A,FALSE,"Test 120 Day Accts";#N/A,#N/A,FALSE,"Tickmarks"}</definedName>
    <definedName name="__123Graph_A" localSheetId="1" hidden="1">'[2]1st Quarter'!#REF!</definedName>
    <definedName name="__123Graph_A" localSheetId="4" hidden="1">'[2]1st Quarter'!#REF!</definedName>
    <definedName name="__123Graph_A" hidden="1">'[2]1st Quarter'!#REF!</definedName>
    <definedName name="__123Graph_B" localSheetId="1" hidden="1">'[2]1st Quarter'!#REF!</definedName>
    <definedName name="__123Graph_B" localSheetId="4" hidden="1">'[2]1st Quarter'!#REF!</definedName>
    <definedName name="__123Graph_B" hidden="1">'[2]1st Quarter'!#REF!</definedName>
    <definedName name="__123Graph_C" localSheetId="1" hidden="1">'[2]1st Quarter'!#REF!</definedName>
    <definedName name="__123Graph_C" localSheetId="4" hidden="1">'[2]1st Quarter'!#REF!</definedName>
    <definedName name="__123Graph_C" hidden="1">'[2]1st Quarter'!#REF!</definedName>
    <definedName name="__123Graph_D" localSheetId="1" hidden="1">'[2]1st Quarter'!#REF!</definedName>
    <definedName name="__123Graph_D" localSheetId="4" hidden="1">'[2]1st Quarter'!#REF!</definedName>
    <definedName name="__123Graph_D" hidden="1">'[2]1st Quarter'!#REF!</definedName>
    <definedName name="__123Graph_E" localSheetId="1" hidden="1">'[2]1st Quarter'!#REF!</definedName>
    <definedName name="__123Graph_E" localSheetId="4" hidden="1">'[2]1st Quarter'!#REF!</definedName>
    <definedName name="__123Graph_E" hidden="1">'[2]1st Quarter'!#REF!</definedName>
    <definedName name="__123Graph_F" localSheetId="1" hidden="1">'[2]1st Quarter'!#REF!</definedName>
    <definedName name="__123Graph_F" localSheetId="4" hidden="1">'[2]1st Quarter'!#REF!</definedName>
    <definedName name="__123Graph_F" hidden="1">'[2]1st Quarter'!#REF!</definedName>
    <definedName name="__123Graph_LBL_A" localSheetId="1" hidden="1">'[3]7_6'!#REF!</definedName>
    <definedName name="__123Graph_LBL_A" localSheetId="4" hidden="1">'[3]7_6'!#REF!</definedName>
    <definedName name="__123Graph_LBL_A" hidden="1">'[3]7_6'!#REF!</definedName>
    <definedName name="__123Graph_LBL_AGraph1" localSheetId="1" hidden="1">'[3]7_6'!#REF!</definedName>
    <definedName name="__123Graph_LBL_AGraph1" localSheetId="4" hidden="1">'[3]7_6'!#REF!</definedName>
    <definedName name="__123Graph_LBL_AGraph1" hidden="1">'[3]7_6'!#REF!</definedName>
    <definedName name="__123Graph_LBL_B" localSheetId="1" hidden="1">'[3]7_6'!#REF!</definedName>
    <definedName name="__123Graph_LBL_B" localSheetId="4" hidden="1">'[3]7_6'!#REF!</definedName>
    <definedName name="__123Graph_LBL_B" hidden="1">'[3]7_6'!#REF!</definedName>
    <definedName name="__123Graph_LBL_BGraph1" localSheetId="1" hidden="1">'[3]7_6'!#REF!</definedName>
    <definedName name="__123Graph_LBL_BGraph1" localSheetId="4" hidden="1">'[3]7_6'!#REF!</definedName>
    <definedName name="__123Graph_LBL_BGraph1" hidden="1">'[3]7_6'!#REF!</definedName>
    <definedName name="__123Graph_X" localSheetId="1" hidden="1">'[2]1st Quarter'!#REF!</definedName>
    <definedName name="__123Graph_X" localSheetId="4" hidden="1">'[2]1st Quarter'!#REF!</definedName>
    <definedName name="__123Graph_X" hidden="1">'[2]1st Quarter'!#REF!</definedName>
    <definedName name="__A2" localSheetId="4" hidden="1">{#N/A,#N/A,FALSE,"Aging Summary";#N/A,#N/A,FALSE,"Ratio Analysis";#N/A,#N/A,FALSE,"Test 120 Day Accts";#N/A,#N/A,FALSE,"Tickmarks"}</definedName>
    <definedName name="__A2" localSheetId="2" hidden="1">{#N/A,#N/A,FALSE,"Aging Summary";#N/A,#N/A,FALSE,"Ratio Analysis";#N/A,#N/A,FALSE,"Test 120 Day Accts";#N/A,#N/A,FALSE,"Tickmarks"}</definedName>
    <definedName name="__A2" hidden="1">{#N/A,#N/A,FALSE,"Aging Summary";#N/A,#N/A,FALSE,"Ratio Analysis";#N/A,#N/A,FALSE,"Test 120 Day Accts";#N/A,#N/A,FALSE,"Tickmarks"}</definedName>
    <definedName name="__cp010103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cp010103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fut2" localSheetId="4" hidden="1">{#N/A,#N/A,FALSE,"Aging Summary";#N/A,#N/A,FALSE,"Ratio Analysis";#N/A,#N/A,FALSE,"Test 120 Day Accts";#N/A,#N/A,FALSE,"Tickmarks"}</definedName>
    <definedName name="__fut2" localSheetId="2" hidden="1">{#N/A,#N/A,FALSE,"Aging Summary";#N/A,#N/A,FALSE,"Ratio Analysis";#N/A,#N/A,FALSE,"Test 120 Day Accts";#N/A,#N/A,FALSE,"Tickmarks"}</definedName>
    <definedName name="__fut2" hidden="1">{#N/A,#N/A,FALSE,"Aging Summary";#N/A,#N/A,FALSE,"Ratio Analysis";#N/A,#N/A,FALSE,"Test 120 Day Accts";#N/A,#N/A,FALSE,"Tickmarks"}</definedName>
    <definedName name="__gc2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gc2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M136001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136001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PPM1" localSheetId="4" hidden="1">{#N/A,#N/A,FALSE,"Aging Summary";#N/A,#N/A,FALSE,"Ratio Analysis";#N/A,#N/A,FALSE,"Test 120 Day Accts";#N/A,#N/A,FALSE,"Tickmarks"}</definedName>
    <definedName name="__PPM1" localSheetId="2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pt8" localSheetId="4" hidden="1">{#N/A,#N/A,FALSE,"Aging Summary";#N/A,#N/A,FALSE,"Ratio Analysis";#N/A,#N/A,FALSE,"Test 120 Day Accts";#N/A,#N/A,FALSE,"Tickmarks"}</definedName>
    <definedName name="__pt8" localSheetId="2" hidden="1">{#N/A,#N/A,FALSE,"Aging Summary";#N/A,#N/A,FALSE,"Ratio Analysis";#N/A,#N/A,FALSE,"Test 120 Day Accts";#N/A,#N/A,FALSE,"Tickmarks"}</definedName>
    <definedName name="__pt8" hidden="1">{#N/A,#N/A,FALSE,"Aging Summary";#N/A,#N/A,FALSE,"Ratio Analysis";#N/A,#N/A,FALSE,"Test 120 Day Accts";#N/A,#N/A,FALSE,"Tickmarks"}</definedName>
    <definedName name="__t4" localSheetId="4" hidden="1">{#N/A,#N/A,FALSE,"Aging Summary";#N/A,#N/A,FALSE,"Ratio Analysis";#N/A,#N/A,FALSE,"Test 120 Day Accts";#N/A,#N/A,FALSE,"Tickmarks"}</definedName>
    <definedName name="__t4" localSheetId="2" hidden="1">{#N/A,#N/A,FALSE,"Aging Summary";#N/A,#N/A,FALSE,"Ratio Analysis";#N/A,#N/A,FALSE,"Test 120 Day Accts";#N/A,#N/A,FALSE,"Tickmarks"}</definedName>
    <definedName name="__t4" hidden="1">{#N/A,#N/A,FALSE,"Aging Summary";#N/A,#N/A,FALSE,"Ratio Analysis";#N/A,#N/A,FALSE,"Test 120 Day Accts";#N/A,#N/A,FALSE,"Tickmarks"}</definedName>
    <definedName name="__xlfn_BAHTTEXT">#N/A</definedName>
    <definedName name="_123Graph_D" hidden="1">[4]Exh5_1!$D$26:$D$27</definedName>
    <definedName name="_2_??" localSheetId="4" hidden="1">{#N/A,#N/A,FALSE,"Cover (Japan)";#N/A,#N/A,FALSE,"Index";#N/A,#N/A,FALSE,"Comment sum"}</definedName>
    <definedName name="_2_??" localSheetId="2" hidden="1">{#N/A,#N/A,FALSE,"Cover (Japan)";#N/A,#N/A,FALSE,"Index";#N/A,#N/A,FALSE,"Comment sum"}</definedName>
    <definedName name="_2_??" hidden="1">{#N/A,#N/A,FALSE,"Cover (Japan)";#N/A,#N/A,FALSE,"Index";#N/A,#N/A,FALSE,"Comment sum"}</definedName>
    <definedName name="_cp010103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010103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Dist_Values" localSheetId="1" hidden="1">#REF!</definedName>
    <definedName name="_Dist_Values" localSheetId="4" hidden="1">#REF!</definedName>
    <definedName name="_Dist_Values" hidden="1">#REF!</definedName>
    <definedName name="_Fill" localSheetId="1" hidden="1">#REF!</definedName>
    <definedName name="_Fill" localSheetId="4" hidden="1">#REF!</definedName>
    <definedName name="_Fill" hidden="1">#REF!</definedName>
    <definedName name="_fut2" localSheetId="4" hidden="1">{#N/A,#N/A,FALSE,"Aging Summary";#N/A,#N/A,FALSE,"Ratio Analysis";#N/A,#N/A,FALSE,"Test 120 Day Accts";#N/A,#N/A,FALSE,"Tickmarks"}</definedName>
    <definedName name="_fut2" localSheetId="2" hidden="1">{#N/A,#N/A,FALSE,"Aging Summary";#N/A,#N/A,FALSE,"Ratio Analysis";#N/A,#N/A,FALSE,"Test 120 Day Accts";#N/A,#N/A,FALSE,"Tickmarks"}</definedName>
    <definedName name="_fut2" hidden="1">{#N/A,#N/A,FALSE,"Aging Summary";#N/A,#N/A,FALSE,"Ratio Analysis";#N/A,#N/A,FALSE,"Test 120 Day Accts";#N/A,#N/A,FALSE,"Tickmarks"}</definedName>
    <definedName name="_gc2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2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Key01" localSheetId="1" hidden="1">[5]UF!#REF!</definedName>
    <definedName name="_Key01" localSheetId="4" hidden="1">[5]UF!#REF!</definedName>
    <definedName name="_Key01" hidden="1">[5]UF!#REF!</definedName>
    <definedName name="_Key1" localSheetId="1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4" hidden="1">#REF!</definedName>
    <definedName name="_Key2" hidden="1">#REF!</definedName>
    <definedName name="_M136001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136001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Order1" hidden="1">255</definedName>
    <definedName name="_Order2" hidden="1">255</definedName>
    <definedName name="_Parse_Out" localSheetId="1" hidden="1">#REF!</definedName>
    <definedName name="_Parse_Out" localSheetId="4" hidden="1">#REF!</definedName>
    <definedName name="_Parse_Out" hidden="1">#REF!</definedName>
    <definedName name="_PPM1" localSheetId="4" hidden="1">{#N/A,#N/A,FALSE,"Aging Summary";#N/A,#N/A,FALSE,"Ratio Analysis";#N/A,#N/A,FALSE,"Test 120 Day Accts";#N/A,#N/A,FALSE,"Tickmarks"}</definedName>
    <definedName name="_PPM1" localSheetId="2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pt8" localSheetId="4" hidden="1">{#N/A,#N/A,FALSE,"Aging Summary";#N/A,#N/A,FALSE,"Ratio Analysis";#N/A,#N/A,FALSE,"Test 120 Day Accts";#N/A,#N/A,FALSE,"Tickmarks"}</definedName>
    <definedName name="_pt8" localSheetId="2" hidden="1">{#N/A,#N/A,FALSE,"Aging Summary";#N/A,#N/A,FALSE,"Ratio Analysis";#N/A,#N/A,FALSE,"Test 120 Day Accts";#N/A,#N/A,FALSE,"Tickmarks"}</definedName>
    <definedName name="_pt8" hidden="1">{#N/A,#N/A,FALSE,"Aging Summary";#N/A,#N/A,FALSE,"Ratio Analysis";#N/A,#N/A,FALSE,"Test 120 Day Accts";#N/A,#N/A,FALSE,"Tickmarks"}</definedName>
    <definedName name="_Regression_Int" hidden="1">1</definedName>
    <definedName name="_RLI2" localSheetId="4" hidden="1">{#N/A,#N/A,FALSE,"Aging Summary";#N/A,#N/A,FALSE,"Ratio Analysis";#N/A,#N/A,FALSE,"Test 120 Day Accts";#N/A,#N/A,FALSE,"Tickmarks"}</definedName>
    <definedName name="_RLI2" localSheetId="2" hidden="1">{#N/A,#N/A,FALSE,"Aging Summary";#N/A,#N/A,FALSE,"Ratio Analysis";#N/A,#N/A,FALSE,"Test 120 Day Accts";#N/A,#N/A,FALSE,"Tickmarks"}</definedName>
    <definedName name="_RLI2" hidden="1">{#N/A,#N/A,FALSE,"Aging Summary";#N/A,#N/A,FALSE,"Ratio Analysis";#N/A,#N/A,FALSE,"Test 120 Day Accts";#N/A,#N/A,FALSE,"Tickmarks"}</definedName>
    <definedName name="_Sort" localSheetId="1" hidden="1">#REF!</definedName>
    <definedName name="_Sort" localSheetId="4" hidden="1">#REF!</definedName>
    <definedName name="_Sort" hidden="1">#REF!</definedName>
    <definedName name="_Sort01" localSheetId="1" hidden="1">[5]UF!#REF!</definedName>
    <definedName name="_Sort01" localSheetId="4" hidden="1">[5]UF!#REF!</definedName>
    <definedName name="_Sort01" hidden="1">[5]UF!#REF!</definedName>
    <definedName name="_t4" localSheetId="4" hidden="1">{#N/A,#N/A,FALSE,"Aging Summary";#N/A,#N/A,FALSE,"Ratio Analysis";#N/A,#N/A,FALSE,"Test 120 Day Accts";#N/A,#N/A,FALSE,"Tickmarks"}</definedName>
    <definedName name="_t4" localSheetId="2" hidden="1">{#N/A,#N/A,FALSE,"Aging Summary";#N/A,#N/A,FALSE,"Ratio Analysis";#N/A,#N/A,FALSE,"Test 120 Day Accts";#N/A,#N/A,FALSE,"Tickmarks"}</definedName>
    <definedName name="_t4" hidden="1">{#N/A,#N/A,FALSE,"Aging Summary";#N/A,#N/A,FALSE,"Ratio Analysis";#N/A,#N/A,FALSE,"Test 120 Day Accts";#N/A,#N/A,FALSE,"Tickmarks"}</definedName>
    <definedName name="_xx1" hidden="1">"Ctas Analisis Acreedores"</definedName>
    <definedName name="a" localSheetId="4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5">#REF!</definedName>
    <definedName name="aa" localSheetId="1">#REF!</definedName>
    <definedName name="aa" localSheetId="4">#REF!</definedName>
    <definedName name="aa" localSheetId="3">#REF!</definedName>
    <definedName name="aa">#REF!</definedName>
    <definedName name="aaa" localSheetId="5">#REF!</definedName>
    <definedName name="aaa" localSheetId="1">#REF!</definedName>
    <definedName name="aaa" localSheetId="4">#REF!</definedName>
    <definedName name="aaa" localSheetId="3">#REF!</definedName>
    <definedName name="aaa">#REF!</definedName>
    <definedName name="aaaa" localSheetId="5">#REF!</definedName>
    <definedName name="aaaa" localSheetId="1">#REF!</definedName>
    <definedName name="aaaa" localSheetId="4">#REF!</definedName>
    <definedName name="aaaa" localSheetId="3">#REF!</definedName>
    <definedName name="aaaa">#REF!</definedName>
    <definedName name="adfadf" localSheetId="4" hidden="1">{#N/A,#N/A,FALSE,"Aging Summary";#N/A,#N/A,FALSE,"Ratio Analysis";#N/A,#N/A,FALSE,"Test 120 Day Accts";#N/A,#N/A,FALSE,"Tickmarks"}</definedName>
    <definedName name="adfadf" localSheetId="2" hidden="1">{#N/A,#N/A,FALSE,"Aging Summary";#N/A,#N/A,FALSE,"Ratio Analysis";#N/A,#N/A,FALSE,"Test 120 Day Accts";#N/A,#N/A,FALSE,"Tickmarks"}</definedName>
    <definedName name="adfadf" hidden="1">{#N/A,#N/A,FALSE,"Aging Summary";#N/A,#N/A,FALSE,"Ratio Analysis";#N/A,#N/A,FALSE,"Test 120 Day Accts";#N/A,#N/A,FALSE,"Tickmarks"}</definedName>
    <definedName name="AGOSTO" localSheetId="4" hidden="1">{"'ICE  Agosto'!$A$60:$A$64","'ICE  Agosto'!$C$67"}</definedName>
    <definedName name="AGOSTO" localSheetId="2" hidden="1">{"'ICE  Agosto'!$A$60:$A$64","'ICE  Agosto'!$C$67"}</definedName>
    <definedName name="AGOSTO" hidden="1">{"'ICE  Agosto'!$A$60:$A$64","'ICE  Agosto'!$C$67"}</definedName>
    <definedName name="ALE" localSheetId="4" hidden="1">{#N/A,#N/A,FALSE,"Aging Summary";#N/A,#N/A,FALSE,"Ratio Analysis";#N/A,#N/A,FALSE,"Test 120 Day Accts";#N/A,#N/A,FALSE,"Tickmarks"}</definedName>
    <definedName name="ALE" localSheetId="2" hidden="1">{#N/A,#N/A,FALSE,"Aging Summary";#N/A,#N/A,FALSE,"Ratio Analysis";#N/A,#N/A,FALSE,"Test 120 Day Accts";#N/A,#N/A,FALSE,"Tickmarks"}</definedName>
    <definedName name="ALE" hidden="1">{#N/A,#N/A,FALSE,"Aging Summary";#N/A,#N/A,FALSE,"Ratio Analysis";#N/A,#N/A,FALSE,"Test 120 Day Accts";#N/A,#N/A,FALSE,"Tickmarks"}</definedName>
    <definedName name="alejandrita" localSheetId="4" hidden="1">{#N/A,#N/A,FALSE,"Aging Summary";#N/A,#N/A,FALSE,"Ratio Analysis";#N/A,#N/A,FALSE,"Test 120 Day Accts";#N/A,#N/A,FALSE,"Tickmarks"}</definedName>
    <definedName name="alejandrita" localSheetId="2" hidden="1">{#N/A,#N/A,FALSE,"Aging Summary";#N/A,#N/A,FALSE,"Ratio Analysis";#N/A,#N/A,FALSE,"Test 120 Day Accts";#N/A,#N/A,FALSE,"Tickmarks"}</definedName>
    <definedName name="alejandrita" hidden="1">{#N/A,#N/A,FALSE,"Aging Summary";#N/A,#N/A,FALSE,"Ratio Analysis";#N/A,#N/A,FALSE,"Test 120 Day Accts";#N/A,#N/A,FALSE,"Tickmarks"}</definedName>
    <definedName name="alita" localSheetId="4" hidden="1">{#N/A,#N/A,FALSE,"Aging Summary";#N/A,#N/A,FALSE,"Ratio Analysis";#N/A,#N/A,FALSE,"Test 120 Day Accts";#N/A,#N/A,FALSE,"Tickmarks"}</definedName>
    <definedName name="alita" localSheetId="2" hidden="1">{#N/A,#N/A,FALSE,"Aging Summary";#N/A,#N/A,FALSE,"Ratio Analysis";#N/A,#N/A,FALSE,"Test 120 Day Accts";#N/A,#N/A,FALSE,"Tickmarks"}</definedName>
    <definedName name="alita" hidden="1">{#N/A,#N/A,FALSE,"Aging Summary";#N/A,#N/A,FALSE,"Ratio Analysis";#N/A,#N/A,FALSE,"Test 120 Day Accts";#N/A,#N/A,FALSE,"Tickmarks"}</definedName>
    <definedName name="ALTAS2003" localSheetId="4" hidden="1">{#N/A,#N/A,FALSE,"Aging Summary";#N/A,#N/A,FALSE,"Ratio Analysis";#N/A,#N/A,FALSE,"Test 120 Day Accts";#N/A,#N/A,FALSE,"Tickmarks"}</definedName>
    <definedName name="ALTAS2003" localSheetId="2" hidden="1">{#N/A,#N/A,FALSE,"Aging Summary";#N/A,#N/A,FALSE,"Ratio Analysis";#N/A,#N/A,FALSE,"Test 120 Day Accts";#N/A,#N/A,FALSE,"Tickmarks"}</definedName>
    <definedName name="ALTAS2003" hidden="1">{#N/A,#N/A,FALSE,"Aging Summary";#N/A,#N/A,FALSE,"Ratio Analysis";#N/A,#N/A,FALSE,"Test 120 Day Accts";#N/A,#N/A,FALSE,"Tickmarks"}</definedName>
    <definedName name="am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nscount" hidden="1">1</definedName>
    <definedName name="_xlnm.Print_Area" localSheetId="5">'ANEXO N°1 (DDJJ 1847)'!$B$1:$C$182</definedName>
    <definedName name="_xlnm.Print_Area" localSheetId="3">'R12 14A'!$C$2:$R$58</definedName>
    <definedName name="_xlnm.Print_Area" localSheetId="2">'R14 AT2024'!$C$2:$P$27</definedName>
    <definedName name="AS2DocOpenMode" hidden="1">"AS2DocumentEdit"</definedName>
    <definedName name="AS2NamedRange" hidden="1">2</definedName>
    <definedName name="AS2ReportLS" hidden="1">1</definedName>
    <definedName name="AS2StaticLS" localSheetId="1" hidden="1">#REF!</definedName>
    <definedName name="AS2StaticLS" localSheetId="4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4" hidden="1">#REF!</definedName>
    <definedName name="AS2TickmarkLS" hidden="1">#REF!</definedName>
    <definedName name="AS2VersionLS" hidden="1">300</definedName>
    <definedName name="asdad" localSheetId="4" hidden="1">{#N/A,#N/A,FALSE,"Aging Summary";#N/A,#N/A,FALSE,"Ratio Analysis";#N/A,#N/A,FALSE,"Test 120 Day Accts";#N/A,#N/A,FALSE,"Tickmarks"}</definedName>
    <definedName name="asdad" localSheetId="2" hidden="1">{#N/A,#N/A,FALSE,"Aging Summary";#N/A,#N/A,FALSE,"Ratio Analysis";#N/A,#N/A,FALSE,"Test 120 Day Accts";#N/A,#N/A,FALSE,"Tickmarks"}</definedName>
    <definedName name="asdad" hidden="1">{#N/A,#N/A,FALSE,"Aging Summary";#N/A,#N/A,FALSE,"Ratio Analysis";#N/A,#N/A,FALSE,"Test 120 Day Accts";#N/A,#N/A,FALSE,"Tickmarks"}</definedName>
    <definedName name="asdaqsd" localSheetId="4" hidden="1">{#N/A,#N/A,FALSE,"Aging Summary";#N/A,#N/A,FALSE,"Ratio Analysis";#N/A,#N/A,FALSE,"Test 120 Day Accts";#N/A,#N/A,FALSE,"Tickmarks"}</definedName>
    <definedName name="asdaqsd" localSheetId="2" hidden="1">{#N/A,#N/A,FALSE,"Aging Summary";#N/A,#N/A,FALSE,"Ratio Analysis";#N/A,#N/A,FALSE,"Test 120 Day Accts";#N/A,#N/A,FALSE,"Tickmarks"}</definedName>
    <definedName name="asdaqsd" hidden="1">{#N/A,#N/A,FALSE,"Aging Summary";#N/A,#N/A,FALSE,"Ratio Analysis";#N/A,#N/A,FALSE,"Test 120 Day Accts";#N/A,#N/A,FALSE,"Tickmarks"}</definedName>
    <definedName name="asdd" localSheetId="4" hidden="1">{#N/A,#N/A,FALSE,"Aging Summary";#N/A,#N/A,FALSE,"Ratio Analysis";#N/A,#N/A,FALSE,"Test 120 Day Accts";#N/A,#N/A,FALSE,"Tickmarks"}</definedName>
    <definedName name="asdd" localSheetId="2" hidden="1">{#N/A,#N/A,FALSE,"Aging Summary";#N/A,#N/A,FALSE,"Ratio Analysis";#N/A,#N/A,FALSE,"Test 120 Day Accts";#N/A,#N/A,FALSE,"Tickmarks"}</definedName>
    <definedName name="asdd" hidden="1">{#N/A,#N/A,FALSE,"Aging Summary";#N/A,#N/A,FALSE,"Ratio Analysis";#N/A,#N/A,FALSE,"Test 120 Day Accts";#N/A,#N/A,FALSE,"Tickmarks"}</definedName>
    <definedName name="b" localSheetId="4" hidden="1">{#N/A,#N/A,FALSE,"Aging Summary";#N/A,#N/A,FALSE,"Ratio Analysis";#N/A,#N/A,FALSE,"Test 120 Day Accts";#N/A,#N/A,FALSE,"Tickmarks"}</definedName>
    <definedName name="b" localSheetId="2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localSheetId="4" hidden="1">{#N/A,#N/A,FALSE,"Aging Summary";#N/A,#N/A,FALSE,"Ratio Analysis";#N/A,#N/A,FALSE,"Test 120 Day Accts";#N/A,#N/A,FALSE,"Tickmarks"}</definedName>
    <definedName name="bb" localSheetId="2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LCULOS" localSheetId="4" hidden="1">{#N/A,#N/A,FALSE,"Aging Summary";#N/A,#N/A,FALSE,"Ratio Analysis";#N/A,#N/A,FALSE,"Test 120 Day Accts";#N/A,#N/A,FALSE,"Tickmarks"}</definedName>
    <definedName name="CALCULOS" localSheetId="2" hidden="1">{#N/A,#N/A,FALSE,"Aging Summary";#N/A,#N/A,FALSE,"Ratio Analysis";#N/A,#N/A,FALSE,"Test 120 Day Accts";#N/A,#N/A,FALSE,"Tickmarks"}</definedName>
    <definedName name="CALCULOS" hidden="1">{#N/A,#N/A,FALSE,"Aging Summary";#N/A,#N/A,FALSE,"Ratio Analysis";#N/A,#N/A,FALSE,"Test 120 Day Accts";#N/A,#N/A,FALSE,"Tickmarks"}</definedName>
    <definedName name="CAP1B" localSheetId="4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B" localSheetId="2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localSheetId="4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localSheetId="2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rgo">[6]definiciones!$G$1:$G$35</definedName>
    <definedName name="casa" localSheetId="5">#REF!</definedName>
    <definedName name="casa" localSheetId="1">#REF!</definedName>
    <definedName name="casa" localSheetId="4">#REF!</definedName>
    <definedName name="casa" localSheetId="3">#REF!</definedName>
    <definedName name="casa">#REF!</definedName>
    <definedName name="CBDDSDSGSE" localSheetId="5">#REF!</definedName>
    <definedName name="CBDDSDSGSE" localSheetId="1">#REF!</definedName>
    <definedName name="CBDDSDSGSE" localSheetId="4">#REF!</definedName>
    <definedName name="CBDDSDSGSE" localSheetId="3">#REF!</definedName>
    <definedName name="CBDDSDSGSE">#REF!</definedName>
    <definedName name="CC" localSheetId="5">#REF!</definedName>
    <definedName name="CC" localSheetId="1">#REF!</definedName>
    <definedName name="CC" localSheetId="4">#REF!</definedName>
    <definedName name="CC" localSheetId="3">#REF!</definedName>
    <definedName name="CC">#REF!</definedName>
    <definedName name="CCCC" localSheetId="1">[7]bien!#REF!</definedName>
    <definedName name="CCCC" localSheetId="4">[7]bien!#REF!</definedName>
    <definedName name="CCCC">[7]bien!#REF!</definedName>
    <definedName name="CCCCC" localSheetId="1">[7]bien!#REF!</definedName>
    <definedName name="CCCCC" localSheetId="4">[7]bien!#REF!</definedName>
    <definedName name="CCCCC">[7]bien!#REF!</definedName>
    <definedName name="CERTIFICADO" localSheetId="5">#REF!</definedName>
    <definedName name="CERTIFICADO" localSheetId="1">#REF!</definedName>
    <definedName name="CERTIFICADO" localSheetId="4">#REF!</definedName>
    <definedName name="CERTIFICADO" localSheetId="3">#REF!</definedName>
    <definedName name="CERTIFICADO">#REF!</definedName>
    <definedName name="claud" localSheetId="4" hidden="1">{#N/A,#N/A,FALSE,"Aging Summary";#N/A,#N/A,FALSE,"Ratio Analysis";#N/A,#N/A,FALSE,"Test 120 Day Accts";#N/A,#N/A,FALSE,"Tickmarks"}</definedName>
    <definedName name="claud" localSheetId="2" hidden="1">{#N/A,#N/A,FALSE,"Aging Summary";#N/A,#N/A,FALSE,"Ratio Analysis";#N/A,#N/A,FALSE,"Test 120 Day Accts";#N/A,#N/A,FALSE,"Tickmarks"}</definedName>
    <definedName name="claud" hidden="1">{#N/A,#N/A,FALSE,"Aging Summary";#N/A,#N/A,FALSE,"Ratio Analysis";#N/A,#N/A,FALSE,"Test 120 Day Accts";#N/A,#N/A,FALSE,"Tickmarks"}</definedName>
    <definedName name="color">[6]definiciones!$B$2:$B$3</definedName>
    <definedName name="CPF" localSheetId="4" hidden="1">{#N/A,#N/A,FALSE,"Aging Summary";#N/A,#N/A,FALSE,"Ratio Analysis";#N/A,#N/A,FALSE,"Test 120 Day Accts";#N/A,#N/A,FALSE,"Tickmarks"}</definedName>
    <definedName name="CPF" localSheetId="2" hidden="1">{#N/A,#N/A,FALSE,"Aging Summary";#N/A,#N/A,FALSE,"Ratio Analysis";#N/A,#N/A,FALSE,"Test 120 Day Accts";#N/A,#N/A,FALSE,"Tickmarks"}</definedName>
    <definedName name="CPF" hidden="1">{#N/A,#N/A,FALSE,"Aging Summary";#N/A,#N/A,FALSE,"Ratio Analysis";#N/A,#N/A,FALSE,"Test 120 Day Accts";#N/A,#N/A,FALSE,"Tickmarks"}</definedName>
    <definedName name="CPT" localSheetId="4" hidden="1">{#N/A,#N/A,FALSE,"Aging Summary";#N/A,#N/A,FALSE,"Ratio Analysis";#N/A,#N/A,FALSE,"Test 120 Day Accts";#N/A,#N/A,FALSE,"Tickmarks"}</definedName>
    <definedName name="CPT" localSheetId="2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sd" localSheetId="4" hidden="1">{#N/A,#N/A,FALSE,"Aging Summary";#N/A,#N/A,FALSE,"Ratio Analysis";#N/A,#N/A,FALSE,"Test 120 Day Accts";#N/A,#N/A,FALSE,"Tickmarks"}</definedName>
    <definedName name="csd" localSheetId="2" hidden="1">{#N/A,#N/A,FALSE,"Aging Summary";#N/A,#N/A,FALSE,"Ratio Analysis";#N/A,#N/A,FALSE,"Test 120 Day Accts";#N/A,#N/A,FALSE,"Tickmarks"}</definedName>
    <definedName name="csd" hidden="1">{#N/A,#N/A,FALSE,"Aging Summary";#N/A,#N/A,FALSE,"Ratio Analysis";#N/A,#N/A,FALSE,"Test 120 Day Accts";#N/A,#N/A,FALSE,"Tickmarks"}</definedName>
    <definedName name="cvf" localSheetId="4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vf" localSheetId="2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vf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X" localSheetId="4" hidden="1">{#N/A,#N/A,FALSE,"Aging Summary";#N/A,#N/A,FALSE,"Ratio Analysis";#N/A,#N/A,FALSE,"Test 120 Day Accts";#N/A,#N/A,FALSE,"Tickmarks"}</definedName>
    <definedName name="CX" localSheetId="2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c" localSheetId="4" hidden="1">{#N/A,#N/A,FALSE,"Aging Summary";#N/A,#N/A,FALSE,"Ratio Analysis";#N/A,#N/A,FALSE,"Test 120 Day Accts";#N/A,#N/A,FALSE,"Tickmarks"}</definedName>
    <definedName name="cxc" localSheetId="2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localSheetId="4" hidden="1">{#N/A,#N/A,FALSE,"Aging Summary";#N/A,#N/A,FALSE,"Ratio Analysis";#N/A,#N/A,FALSE,"Test 120 Day Accts";#N/A,#N/A,FALSE,"Tickmarks"}</definedName>
    <definedName name="cxv" localSheetId="2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DD" localSheetId="5">#REF!</definedName>
    <definedName name="DD" localSheetId="1">#REF!</definedName>
    <definedName name="DD" localSheetId="4">#REF!</definedName>
    <definedName name="DD" localSheetId="3">#REF!</definedName>
    <definedName name="DD">#REF!</definedName>
    <definedName name="DDD" localSheetId="4" hidden="1">{#N/A,#N/A,FALSE,"Aging Summary";#N/A,#N/A,FALSE,"Ratio Analysis";#N/A,#N/A,FALSE,"Test 120 Day Accts";#N/A,#N/A,FALSE,"Tickmarks"}</definedName>
    <definedName name="DDD" localSheetId="2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ddd" localSheetId="4" hidden="1">{#N/A,#N/A,FALSE,"Aging Summary";#N/A,#N/A,FALSE,"Ratio Analysis";#N/A,#N/A,FALSE,"Test 120 Day Accts";#N/A,#N/A,FALSE,"Tickmarks"}</definedName>
    <definedName name="dddd" localSheetId="2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f" localSheetId="4" hidden="1">{#N/A,#N/A,FALSE,"Aging Summary";#N/A,#N/A,FALSE,"Ratio Analysis";#N/A,#N/A,FALSE,"Test 120 Day Accts";#N/A,#N/A,FALSE,"Tickmarks"}</definedName>
    <definedName name="df" localSheetId="2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F" localSheetId="5">#REF!</definedName>
    <definedName name="DFF" localSheetId="1">#REF!</definedName>
    <definedName name="DFF" localSheetId="4">#REF!</definedName>
    <definedName name="DFF" localSheetId="3">#REF!</definedName>
    <definedName name="DFF">#REF!</definedName>
    <definedName name="DFFFD" localSheetId="5">#REF!</definedName>
    <definedName name="DFFFD" localSheetId="1">#REF!</definedName>
    <definedName name="DFFFD" localSheetId="4">#REF!</definedName>
    <definedName name="DFFFD" localSheetId="3">#REF!</definedName>
    <definedName name="DFFFD">#REF!</definedName>
    <definedName name="DFG" localSheetId="1" hidden="1">#REF!</definedName>
    <definedName name="DFG" localSheetId="4" hidden="1">#REF!</definedName>
    <definedName name="DFG" hidden="1">#REF!</definedName>
    <definedName name="DIF" localSheetId="4" hidden="1">{#N/A,#N/A,FALSE,"Aging Summary";#N/A,#N/A,FALSE,"Ratio Analysis";#N/A,#N/A,FALSE,"Test 120 Day Accts";#N/A,#N/A,FALSE,"Tickmarks"}</definedName>
    <definedName name="DIF" localSheetId="2" hidden="1">{#N/A,#N/A,FALSE,"Aging Summary";#N/A,#N/A,FALSE,"Ratio Analysis";#N/A,#N/A,FALSE,"Test 120 Day Accts";#N/A,#N/A,FALSE,"Tickmarks"}</definedName>
    <definedName name="DIF" hidden="1">{#N/A,#N/A,FALSE,"Aging Summary";#N/A,#N/A,FALSE,"Ratio Analysis";#N/A,#N/A,FALSE,"Test 120 Day Accts";#N/A,#N/A,FALSE,"Tickmarks"}</definedName>
    <definedName name="diusdis" localSheetId="4" hidden="1">{#N/A,#N/A,FALSE,"Aging Summary";#N/A,#N/A,FALSE,"Ratio Analysis";#N/A,#N/A,FALSE,"Test 120 Day Accts";#N/A,#N/A,FALSE,"Tickmarks"}</definedName>
    <definedName name="diusdis" localSheetId="2" hidden="1">{#N/A,#N/A,FALSE,"Aging Summary";#N/A,#N/A,FALSE,"Ratio Analysis";#N/A,#N/A,FALSE,"Test 120 Day Accts";#N/A,#N/A,FALSE,"Tickmarks"}</definedName>
    <definedName name="diusdis" hidden="1">{#N/A,#N/A,FALSE,"Aging Summary";#N/A,#N/A,FALSE,"Ratio Analysis";#N/A,#N/A,FALSE,"Test 120 Day Accts";#N/A,#N/A,FALSE,"Tickmarks"}</definedName>
    <definedName name="donaciones1" localSheetId="4" hidden="1">{#N/A,#N/A,FALSE,"Aging Summary";#N/A,#N/A,FALSE,"Ratio Analysis";#N/A,#N/A,FALSE,"Test 120 Day Accts";#N/A,#N/A,FALSE,"Tickmarks"}</definedName>
    <definedName name="donaciones1" localSheetId="2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S" localSheetId="5">#REF!</definedName>
    <definedName name="DOS" localSheetId="1">#REF!</definedName>
    <definedName name="DOS" localSheetId="4">#REF!</definedName>
    <definedName name="DOS" localSheetId="3">#REF!</definedName>
    <definedName name="DOS">#REF!</definedName>
    <definedName name="EBITYTDBud" localSheetId="4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localSheetId="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DEE" localSheetId="5">#REF!</definedName>
    <definedName name="EDEE" localSheetId="1">#REF!</definedName>
    <definedName name="EDEE" localSheetId="4">#REF!</definedName>
    <definedName name="EDEE" localSheetId="3">#REF!</definedName>
    <definedName name="EDEE">#REF!</definedName>
    <definedName name="ee" localSheetId="4" hidden="1">{#N/A,#N/A,FALSE,"Aging Summary";#N/A,#N/A,FALSE,"Ratio Analysis";#N/A,#N/A,FALSE,"Test 120 Day Accts";#N/A,#N/A,FALSE,"Tickmarks"}</definedName>
    <definedName name="ee" localSheetId="2" hidden="1">{#N/A,#N/A,FALSE,"Aging Summary";#N/A,#N/A,FALSE,"Ratio Analysis";#N/A,#N/A,FALSE,"Test 120 Day Accts";#N/A,#N/A,FALSE,"Tickmarks"}</definedName>
    <definedName name="ee" hidden="1">{#N/A,#N/A,FALSE,"Aging Summary";#N/A,#N/A,FALSE,"Ratio Analysis";#N/A,#N/A,FALSE,"Test 120 Day Accts";#N/A,#N/A,FALSE,"Tickmarks"}</definedName>
    <definedName name="eeee" localSheetId="4" hidden="1">{#N/A,#N/A,FALSE,"Aging Summary";#N/A,#N/A,FALSE,"Ratio Analysis";#N/A,#N/A,FALSE,"Test 120 Day Accts";#N/A,#N/A,FALSE,"Tickmarks"}</definedName>
    <definedName name="eeee" localSheetId="2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fe" localSheetId="4" hidden="1">{#N/A,#N/A,FALSE,"Aging Summary";#N/A,#N/A,FALSE,"Ratio Analysis";#N/A,#N/A,FALSE,"Test 120 Day Accts";#N/A,#N/A,FALSE,"Tickmarks"}</definedName>
    <definedName name="efe" localSheetId="2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r" localSheetId="4" hidden="1">{#N/A,#N/A,FALSE,"Aging Summary";#N/A,#N/A,FALSE,"Ratio Analysis";#N/A,#N/A,FALSE,"Test 120 Day Accts";#N/A,#N/A,FALSE,"Tickmarks"}</definedName>
    <definedName name="er" localSheetId="2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X" localSheetId="4" hidden="1">{#N/A,#N/A,FALSE,"Aging Summary";#N/A,#N/A,FALSE,"Ratio Analysis";#N/A,#N/A,FALSE,"Test 120 Day Accts";#N/A,#N/A,FALSE,"Tickmarks"}</definedName>
    <definedName name="EX" localSheetId="2" hidden="1">{#N/A,#N/A,FALSE,"Aging Summary";#N/A,#N/A,FALSE,"Ratio Analysis";#N/A,#N/A,FALSE,"Test 120 Day Accts";#N/A,#N/A,FALSE,"Tickmarks"}</definedName>
    <definedName name="EX" hidden="1">{#N/A,#N/A,FALSE,"Aging Summary";#N/A,#N/A,FALSE,"Ratio Analysis";#N/A,#N/A,FALSE,"Test 120 Day Accts";#N/A,#N/A,FALSE,"Tickmarks"}</definedName>
    <definedName name="Excel_BuiltIn_Print_Area_2_1" localSheetId="5">#REF!</definedName>
    <definedName name="Excel_BuiltIn_Print_Area_2_1" localSheetId="1">#REF!</definedName>
    <definedName name="Excel_BuiltIn_Print_Area_2_1" localSheetId="4">#REF!</definedName>
    <definedName name="Excel_BuiltIn_Print_Area_2_1" localSheetId="3">#REF!</definedName>
    <definedName name="Excel_BuiltIn_Print_Area_2_1">#REF!</definedName>
    <definedName name="eXHD" localSheetId="4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" localSheetId="2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Factores">'[7]calculos planilla'!$A$2:$M$134</definedName>
    <definedName name="fdf" localSheetId="4" hidden="1">{#N/A,#N/A,FALSE,"Aging Summary";#N/A,#N/A,FALSE,"Ratio Analysis";#N/A,#N/A,FALSE,"Test 120 Day Accts";#N/A,#N/A,FALSE,"Tickmarks"}</definedName>
    <definedName name="fdf" localSheetId="2" hidden="1">{#N/A,#N/A,FALSE,"Aging Summary";#N/A,#N/A,FALSE,"Ratio Analysis";#N/A,#N/A,FALSE,"Test 120 Day Accts";#N/A,#N/A,FALSE,"Tickmarks"}</definedName>
    <definedName name="fdf" hidden="1">{#N/A,#N/A,FALSE,"Aging Summary";#N/A,#N/A,FALSE,"Ratio Analysis";#N/A,#N/A,FALSE,"Test 120 Day Accts";#N/A,#N/A,FALSE,"Tickmarks"}</definedName>
    <definedName name="fecha">[7]bien!$F$8</definedName>
    <definedName name="fecha_act" localSheetId="1">[7]bien!#REF!</definedName>
    <definedName name="fecha_act" localSheetId="4">[7]bien!#REF!</definedName>
    <definedName name="fecha_act">[7]bien!#REF!</definedName>
    <definedName name="feo" localSheetId="4" hidden="1">{#N/A,#N/A,FALSE,"Aging Summary";#N/A,#N/A,FALSE,"Ratio Analysis";#N/A,#N/A,FALSE,"Test 120 Day Accts";#N/A,#N/A,FALSE,"Tickmarks"}</definedName>
    <definedName name="feo" localSheetId="2" hidden="1">{#N/A,#N/A,FALSE,"Aging Summary";#N/A,#N/A,FALSE,"Ratio Analysis";#N/A,#N/A,FALSE,"Test 120 Day Accts";#N/A,#N/A,FALSE,"Tickmarks"}</definedName>
    <definedName name="feo" hidden="1">{#N/A,#N/A,FALSE,"Aging Summary";#N/A,#N/A,FALSE,"Ratio Analysis";#N/A,#N/A,FALSE,"Test 120 Day Accts";#N/A,#N/A,FALSE,"Tickmarks"}</definedName>
    <definedName name="FF" localSheetId="5">#REF!</definedName>
    <definedName name="FF" localSheetId="1">#REF!</definedName>
    <definedName name="FF" localSheetId="4">#REF!</definedName>
    <definedName name="FF" localSheetId="3">#REF!</definedName>
    <definedName name="FF">#REF!</definedName>
    <definedName name="FFF" localSheetId="5">#REF!</definedName>
    <definedName name="FFF" localSheetId="1">#REF!</definedName>
    <definedName name="FFF" localSheetId="4">#REF!</definedName>
    <definedName name="FFF" localSheetId="3">#REF!</definedName>
    <definedName name="FFF">#REF!</definedName>
    <definedName name="FFFF" localSheetId="1">[7]bien!#REF!</definedName>
    <definedName name="FFFF" localSheetId="4">[7]bien!#REF!</definedName>
    <definedName name="FFFF">[7]bien!#REF!</definedName>
    <definedName name="fondos" localSheetId="1">[6]definiciones!#REF!</definedName>
    <definedName name="fondos" localSheetId="4">[6]definiciones!#REF!</definedName>
    <definedName name="fondos">[6]definiciones!#REF!</definedName>
    <definedName name="formato">[6]definiciones!$D$2:$D$5</definedName>
    <definedName name="FUT_2000" localSheetId="4" hidden="1">{#N/A,#N/A,FALSE,"Aging Summary";#N/A,#N/A,FALSE,"Ratio Analysis";#N/A,#N/A,FALSE,"Test 120 Day Accts";#N/A,#N/A,FALSE,"Tickmarks"}</definedName>
    <definedName name="FUT_2000" localSheetId="2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g" localSheetId="5">#REF!</definedName>
    <definedName name="g" localSheetId="1">#REF!</definedName>
    <definedName name="g" localSheetId="4">#REF!</definedName>
    <definedName name="g" localSheetId="3">#REF!</definedName>
    <definedName name="g">#REF!</definedName>
    <definedName name="Gasto_Fijo__GF" localSheetId="1">'[8]BD Compras'!#REF!</definedName>
    <definedName name="Gasto_Fijo__GF" localSheetId="4">'[8]BD Compras'!#REF!</definedName>
    <definedName name="Gasto_Fijo__GF">'[8]BD Compras'!#REF!</definedName>
    <definedName name="GC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localSheetId="4" hidden="1">{"'ICE  Agosto'!$A$60:$A$64","'ICE  Agosto'!$C$67"}</definedName>
    <definedName name="gg" localSheetId="2" hidden="1">{"'ICE  Agosto'!$A$60:$A$64","'ICE  Agosto'!$C$67"}</definedName>
    <definedName name="gg" hidden="1">{"'ICE  Agosto'!$A$60:$A$64","'ICE  Agosto'!$C$67"}</definedName>
    <definedName name="ｇｇ" localSheetId="4" hidden="1">{#N/A,#N/A,FALSE,"Cover (Japan)";#N/A,#N/A,FALSE,"Index";#N/A,#N/A,FALSE,"Comment sum"}</definedName>
    <definedName name="ｇｇ" localSheetId="2" hidden="1">{#N/A,#N/A,FALSE,"Cover (Japan)";#N/A,#N/A,FALSE,"Index";#N/A,#N/A,FALSE,"Comment sum"}</definedName>
    <definedName name="ｇｇ" hidden="1">{#N/A,#N/A,FALSE,"Cover (Japan)";#N/A,#N/A,FALSE,"Index";#N/A,#N/A,FALSE,"Comment sum"}</definedName>
    <definedName name="ggg" localSheetId="5">#REF!</definedName>
    <definedName name="ggg" localSheetId="1">#REF!</definedName>
    <definedName name="ggg" localSheetId="4">#REF!</definedName>
    <definedName name="ggg" localSheetId="3">#REF!</definedName>
    <definedName name="ggg">#REF!</definedName>
    <definedName name="gggggggggggggggggggggggggg" localSheetId="4" hidden="1">{#N/A,#N/A,FALSE,"Aging Summary";#N/A,#N/A,FALSE,"Ratio Analysis";#N/A,#N/A,FALSE,"Test 120 Day Accts";#N/A,#N/A,FALSE,"Tickmarks"}</definedName>
    <definedName name="gggggggggggggggggggggggggg" localSheetId="2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uion">[6]definiciones!$F$2:$F$3</definedName>
    <definedName name="GVKey">""</definedName>
    <definedName name="GVV" localSheetId="4" hidden="1">{#N/A,#N/A,FALSE,"Aging Summary";#N/A,#N/A,FALSE,"Ratio Analysis";#N/A,#N/A,FALSE,"Test 120 Day Accts";#N/A,#N/A,FALSE,"Tickmarks"}</definedName>
    <definedName name="GVV" localSheetId="2" hidden="1">{#N/A,#N/A,FALSE,"Aging Summary";#N/A,#N/A,FALSE,"Ratio Analysis";#N/A,#N/A,FALSE,"Test 120 Day Accts";#N/A,#N/A,FALSE,"Tickmarks"}</definedName>
    <definedName name="GVV" hidden="1">{#N/A,#N/A,FALSE,"Aging Summary";#N/A,#N/A,FALSE,"Ratio Analysis";#N/A,#N/A,FALSE,"Test 120 Day Accts";#N/A,#N/A,FALSE,"Tickmarks"}</definedName>
    <definedName name="h" localSheetId="4" hidden="1">{#N/A,#N/A,FALSE,"Aging Summary";#N/A,#N/A,FALSE,"Ratio Analysis";#N/A,#N/A,FALSE,"Test 120 Day Accts";#N/A,#N/A,FALSE,"Tickmarks"}</definedName>
    <definedName name="h" localSheetId="2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dhdhhd" hidden="1">48</definedName>
    <definedName name="HGHHH" localSheetId="5">#REF!</definedName>
    <definedName name="HGHHH" localSheetId="1">#REF!</definedName>
    <definedName name="HGHHH" localSheetId="4">#REF!</definedName>
    <definedName name="HGHHH" localSheetId="3">#REF!</definedName>
    <definedName name="HGHHH">#REF!</definedName>
    <definedName name="hhh" localSheetId="4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" localSheetId="2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H" localSheetId="5">#REF!</definedName>
    <definedName name="HHHH" localSheetId="1">#REF!</definedName>
    <definedName name="HHHH" localSheetId="4">#REF!</definedName>
    <definedName name="HHHH" localSheetId="3">#REF!</definedName>
    <definedName name="HHHH">#REF!</definedName>
    <definedName name="hhhhh" localSheetId="4" hidden="1">{#N/A,#N/A,FALSE,"Aging Summary";#N/A,#N/A,FALSE,"Ratio Analysis";#N/A,#N/A,FALSE,"Test 120 Day Accts";#N/A,#N/A,FALSE,"Tickmarks"}</definedName>
    <definedName name="hhhhh" localSheetId="2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jjkjkj" localSheetId="4" hidden="1">{#N/A,#N/A,FALSE,"Aging Summary";#N/A,#N/A,FALSE,"Ratio Analysis";#N/A,#N/A,FALSE,"Test 120 Day Accts";#N/A,#N/A,FALSE,"Tickmarks"}</definedName>
    <definedName name="hhjjkjkj" localSheetId="2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yy" localSheetId="4" hidden="1">{#N/A,#N/A,FALSE,"Aging Summary";#N/A,#N/A,FALSE,"Ratio Analysis";#N/A,#N/A,FALSE,"Test 120 Day Accts";#N/A,#N/A,FALSE,"Tickmarks"}</definedName>
    <definedName name="hhyy" localSheetId="2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IOO" localSheetId="4" hidden="1">{#N/A,#N/A,FALSE,"Aging Summary";#N/A,#N/A,FALSE,"Ratio Analysis";#N/A,#N/A,FALSE,"Test 120 Day Accts";#N/A,#N/A,FALSE,"Tickmarks"}</definedName>
    <definedName name="HIOO" localSheetId="2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STORICO">[7]bien!$F$11</definedName>
    <definedName name="hj" localSheetId="4" hidden="1">{#N/A,#N/A,FALSE,"Aging Summary";#N/A,#N/A,FALSE,"Ratio Analysis";#N/A,#N/A,FALSE,"Test 120 Day Accts";#N/A,#N/A,FALSE,"Tickmarks"}</definedName>
    <definedName name="hj" localSheetId="2" hidden="1">{#N/A,#N/A,FALSE,"Aging Summary";#N/A,#N/A,FALSE,"Ratio Analysis";#N/A,#N/A,FALSE,"Test 120 Day Accts";#N/A,#N/A,FALSE,"Tickmarks"}</definedName>
    <definedName name="hj" hidden="1">{#N/A,#N/A,FALSE,"Aging Summary";#N/A,#N/A,FALSE,"Ratio Analysis";#N/A,#N/A,FALSE,"Test 120 Day Accts";#N/A,#N/A,FALSE,"Tickmarks"}</definedName>
    <definedName name="HKKKKK" localSheetId="4" hidden="1">{#N/A,#N/A,FALSE,"Aging Summary";#N/A,#N/A,FALSE,"Ratio Analysis";#N/A,#N/A,FALSE,"Test 120 Day Accts";#N/A,#N/A,FALSE,"Tickmarks"}</definedName>
    <definedName name="HKKKKK" localSheetId="2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OIJULOJ" localSheetId="4" hidden="1">{#N/A,#N/A,FALSE,"Aging Summary";#N/A,#N/A,FALSE,"Ratio Analysis";#N/A,#N/A,FALSE,"Test 120 Day Accts";#N/A,#N/A,FALSE,"Tickmarks"}</definedName>
    <definedName name="HOIJULOJ" localSheetId="2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TML_CodePage" hidden="1">1252</definedName>
    <definedName name="HTML_Control" localSheetId="4" hidden="1">{"'ICE  Agosto'!$A$60:$A$64","'ICE  Agosto'!$C$67"}</definedName>
    <definedName name="HTML_Control" localSheetId="2" hidden="1">{"'ICE  Agosto'!$A$60:$A$64","'ICE  Agosto'!$C$67"}</definedName>
    <definedName name="HTML_Control" hidden="1">{"'ICE  Agosto'!$A$60:$A$64","'ICE  Agosto'!$C$67"}</definedName>
    <definedName name="HTML_Description" hidden="1">""</definedName>
    <definedName name="HTML_Email" hidden="1">""</definedName>
    <definedName name="HTML_Header" hidden="1">"ICE  Agosto"</definedName>
    <definedName name="HTML_LastUpdate" hidden="1">"13-10-02"</definedName>
    <definedName name="HTML_LineAfter" hidden="1">FALSE</definedName>
    <definedName name="HTML_LineBefore" hidden="1">FALSE</definedName>
    <definedName name="HTML_Name" hidden="1">"Robinson Paz Grez"</definedName>
    <definedName name="HTML_OBDlg2" hidden="1">TRUE</definedName>
    <definedName name="HTML_OBDlg4" hidden="1">TRUE</definedName>
    <definedName name="HTML_OS" hidden="1">0</definedName>
    <definedName name="HTML_PathFile" hidden="1">"C:\MIS PROGRAMAS\Mis documentos\HTML.htm"</definedName>
    <definedName name="HTML_Title" hidden="1">"IVA Agosto 2002"</definedName>
    <definedName name="hvhjjj" localSheetId="4" hidden="1">{#N/A,#N/A,FALSE,"Aging Summary";#N/A,#N/A,FALSE,"Ratio Analysis";#N/A,#N/A,FALSE,"Test 120 Day Accts";#N/A,#N/A,FALSE,"Tickmarks"}</definedName>
    <definedName name="hvhjjj" localSheetId="2" hidden="1">{#N/A,#N/A,FALSE,"Aging Summary";#N/A,#N/A,FALSE,"Ratio Analysis";#N/A,#N/A,FALSE,"Test 120 Day Accts";#N/A,#N/A,FALSE,"Tickmarks"}</definedName>
    <definedName name="hvhjjj" hidden="1">{#N/A,#N/A,FALSE,"Aging Summary";#N/A,#N/A,FALSE,"Ratio Analysis";#N/A,#N/A,FALSE,"Test 120 Day Accts";#N/A,#N/A,FALSE,"Tickmarks"}</definedName>
    <definedName name="i" localSheetId="4" hidden="1">{#N/A,#N/A,FALSE,"Aging Summary";#N/A,#N/A,FALSE,"Ratio Analysis";#N/A,#N/A,FALSE,"Test 120 Day Accts";#N/A,#N/A,FALSE,"Tickmarks"}</definedName>
    <definedName name="i" localSheetId="2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USOIAS" localSheetId="4" hidden="1">{#N/A,#N/A,FALSE,"Aging Summary";#N/A,#N/A,FALSE,"Ratio Analysis";#N/A,#N/A,FALSE,"Test 120 Day Accts";#N/A,#N/A,FALSE,"Tickmarks"}</definedName>
    <definedName name="iaUSOIAS" localSheetId="2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i" localSheetId="4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" localSheetId="2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ii" localSheetId="4" hidden="1">{#N/A,#N/A,FALSE,"Aging Summary";#N/A,#N/A,FALSE,"Ratio Analysis";#N/A,#N/A,FALSE,"Test 120 Day Accts";#N/A,#N/A,FALSE,"Tickmarks"}</definedName>
    <definedName name="iiii" localSheetId="2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I" localSheetId="4" hidden="1">{#N/A,#N/A,FALSE,"Aging Summary";#N/A,#N/A,FALSE,"Ratio Analysis";#N/A,#N/A,FALSE,"Test 120 Day Accts";#N/A,#N/A,FALSE,"Tickmarks"}</definedName>
    <definedName name="IIIII" localSheetId="2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OJUAOI" localSheetId="4" hidden="1">{#N/A,#N/A,FALSE,"Aging Summary";#N/A,#N/A,FALSE,"Ratio Analysis";#N/A,#N/A,FALSE,"Test 120 Day Accts";#N/A,#N/A,FALSE,"Tickmarks"}</definedName>
    <definedName name="IIOJUAOI" localSheetId="2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JUOIJLO" localSheetId="4" hidden="1">{#N/A,#N/A,FALSE,"Aging Summary";#N/A,#N/A,FALSE,"Ratio Analysis";#N/A,#N/A,FALSE,"Test 120 Day Accts";#N/A,#N/A,FALSE,"Tickmarks"}</definedName>
    <definedName name="IJUOIJLO" localSheetId="2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kol" localSheetId="4" hidden="1">{#N/A,#N/A,FALSE,"Aging Summary";#N/A,#N/A,FALSE,"Ratio Analysis";#N/A,#N/A,FALSE,"Test 120 Day Accts";#N/A,#N/A,FALSE,"Tickmarks"}</definedName>
    <definedName name="ikol" localSheetId="2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LOJLKJL" localSheetId="4" hidden="1">{#N/A,#N/A,FALSE,"Aging Summary";#N/A,#N/A,FALSE,"Ratio Analysis";#N/A,#N/A,FALSE,"Test 120 Day Accts";#N/A,#N/A,FALSE,"Tickmarks"}</definedName>
    <definedName name="ILOJLKJL" localSheetId="2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ncidents" localSheetId="4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localSheetId="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dustrial__I" localSheetId="1">'[8]BD Compras'!#REF!</definedName>
    <definedName name="Industrial__I" localSheetId="4">'[8]BD Compras'!#REF!</definedName>
    <definedName name="Industrial__I">'[8]BD Compras'!#REF!</definedName>
    <definedName name="inicial">'[7]calculos planilla'!$S$3:$U$14</definedName>
    <definedName name="insumos" localSheetId="1" hidden="1">#REF!</definedName>
    <definedName name="insumos" localSheetId="4" hidden="1">#REF!</definedName>
    <definedName name="insumos" hidden="1">#REF!</definedName>
    <definedName name="Inv" localSheetId="4" hidden="1">{#N/A,#N/A,FALSE,"Aging Summary";#N/A,#N/A,FALSE,"Ratio Analysis";#N/A,#N/A,FALSE,"Test 120 Day Accts";#N/A,#N/A,FALSE,"Tickmarks"}</definedName>
    <definedName name="Inv" localSheetId="2" hidden="1">{#N/A,#N/A,FALSE,"Aging Summary";#N/A,#N/A,FALSE,"Ratio Analysis";#N/A,#N/A,FALSE,"Test 120 Day Accts";#N/A,#N/A,FALSE,"Tickmarks"}</definedName>
    <definedName name="Inv" hidden="1">{#N/A,#N/A,FALSE,"Aging Summary";#N/A,#N/A,FALSE,"Ratio Analysis";#N/A,#N/A,FALSE,"Test 120 Day Accts";#N/A,#N/A,FALSE,"Tickmarks"}</definedName>
    <definedName name="INVERSION" localSheetId="5">#REF!</definedName>
    <definedName name="INVERSION" localSheetId="1">#REF!</definedName>
    <definedName name="INVERSION" localSheetId="4">#REF!</definedName>
    <definedName name="INVERSION" localSheetId="3">#REF!</definedName>
    <definedName name="INVERSION" localSheetId="2">#REF!</definedName>
    <definedName name="INVERSION">#REF!</definedName>
    <definedName name="ipc">'[7]calculos planilla'!$P$3:$Q$146</definedName>
    <definedName name="IUUIIU" localSheetId="4" hidden="1">{#N/A,#N/A,FALSE,"Aging Summary";#N/A,#N/A,FALSE,"Ratio Analysis";#N/A,#N/A,FALSE,"Test 120 Day Accts";#N/A,#N/A,FALSE,"Tickmarks"}</definedName>
    <definedName name="IUUIIU" localSheetId="2" hidden="1">{#N/A,#N/A,FALSE,"Aging Summary";#N/A,#N/A,FALSE,"Ratio Analysis";#N/A,#N/A,FALSE,"Test 120 Day Accts";#N/A,#N/A,FALSE,"Tickmarks"}</definedName>
    <definedName name="IUUIIU" hidden="1">{#N/A,#N/A,FALSE,"Aging Summary";#N/A,#N/A,FALSE,"Ratio Analysis";#N/A,#N/A,FALSE,"Test 120 Day Accts";#N/A,#N/A,FALSE,"Tickmarks"}</definedName>
    <definedName name="jj" localSheetId="4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" localSheetId="2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J" localSheetId="4" hidden="1">{#N/A,#N/A,FALSE,"Aging Summary";#N/A,#N/A,FALSE,"Ratio Analysis";#N/A,#N/A,FALSE,"Test 120 Day Accts";#N/A,#N/A,FALSE,"Tickmarks"}</definedName>
    <definedName name="JJJ" localSheetId="2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" localSheetId="4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" localSheetId="2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localSheetId="4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localSheetId="2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kjhkjk" localSheetId="4" hidden="1">{#N/A,#N/A,FALSE,"Aging Summary";#N/A,#N/A,FALSE,"Ratio Analysis";#N/A,#N/A,FALSE,"Test 120 Day Accts";#N/A,#N/A,FALSE,"Tickmarks"}</definedName>
    <definedName name="jjkjhkjk" localSheetId="2" hidden="1">{#N/A,#N/A,FALSE,"Aging Summary";#N/A,#N/A,FALSE,"Ratio Analysis";#N/A,#N/A,FALSE,"Test 120 Day Accts";#N/A,#N/A,FALSE,"Tickmarks"}</definedName>
    <definedName name="jjkjhkjk" hidden="1">{#N/A,#N/A,FALSE,"Aging Summary";#N/A,#N/A,FALSE,"Ratio Analysis";#N/A,#N/A,FALSE,"Test 120 Day Accts";#N/A,#N/A,FALSE,"Tickmarks"}</definedName>
    <definedName name="JKJKLKJLKLÑL" localSheetId="4" hidden="1">{#N/A,#N/A,FALSE,"Aging Summary";#N/A,#N/A,FALSE,"Ratio Analysis";#N/A,#N/A,FALSE,"Test 120 Day Accts";#N/A,#N/A,FALSE,"Tickmarks"}</definedName>
    <definedName name="JKJKLKJLKLÑL" localSheetId="2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OIKHKK" localSheetId="4" hidden="1">{#N/A,#N/A,FALSE,"Aging Summary";#N/A,#N/A,FALSE,"Ratio Analysis";#N/A,#N/A,FALSE,"Test 120 Day Accts";#N/A,#N/A,FALSE,"Tickmarks"}</definedName>
    <definedName name="JOIKHKK" localSheetId="2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R_PAGE_ANCHOR_0_1" localSheetId="1">#REF!</definedName>
    <definedName name="JR_PAGE_ANCHOR_0_1" localSheetId="4">#REF!</definedName>
    <definedName name="JR_PAGE_ANCHOR_0_1">#REF!</definedName>
    <definedName name="k" localSheetId="4" hidden="1">{#N/A,#N/A,FALSE,"Aging Summary";#N/A,#N/A,FALSE,"Ratio Analysis";#N/A,#N/A,FALSE,"Test 120 Day Accts";#N/A,#N/A,FALSE,"Tickmarks"}</definedName>
    <definedName name="k" localSheetId="2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fh" localSheetId="4" hidden="1">{#N/A,#N/A,FALSE,"Aging Summary";#N/A,#N/A,FALSE,"Ratio Analysis";#N/A,#N/A,FALSE,"Test 120 Day Accts";#N/A,#N/A,FALSE,"Tickmarks"}</definedName>
    <definedName name="kfh" localSheetId="2" hidden="1">{#N/A,#N/A,FALSE,"Aging Summary";#N/A,#N/A,FALSE,"Ratio Analysis";#N/A,#N/A,FALSE,"Test 120 Day Accts";#N/A,#N/A,FALSE,"Tickmarks"}</definedName>
    <definedName name="kfh" hidden="1">{#N/A,#N/A,FALSE,"Aging Summary";#N/A,#N/A,FALSE,"Ratio Analysis";#N/A,#N/A,FALSE,"Test 120 Day Accts";#N/A,#N/A,FALSE,"Tickmarks"}</definedName>
    <definedName name="LABOCLINICO" localSheetId="4" hidden="1">{#N/A,#N/A,FALSE,"Aging Summary";#N/A,#N/A,FALSE,"Ratio Analysis";#N/A,#N/A,FALSE,"Test 120 Day Accts";#N/A,#N/A,FALSE,"Tickmarks"}</definedName>
    <definedName name="LABOCLINICO" localSheetId="2" hidden="1">{#N/A,#N/A,FALSE,"Aging Summary";#N/A,#N/A,FALSE,"Ratio Analysis";#N/A,#N/A,FALSE,"Test 120 Day Accts";#N/A,#N/A,FALSE,"Tickmarks"}</definedName>
    <definedName name="LABOCLINICO" hidden="1">{#N/A,#N/A,FALSE,"Aging Summary";#N/A,#N/A,FALSE,"Ratio Analysis";#N/A,#N/A,FALSE,"Test 120 Day Accts";#N/A,#N/A,FALSE,"Tickmarks"}</definedName>
    <definedName name="LABOCLINICO1" localSheetId="4" hidden="1">{#N/A,#N/A,FALSE,"Aging Summary";#N/A,#N/A,FALSE,"Ratio Analysis";#N/A,#N/A,FALSE,"Test 120 Day Accts";#N/A,#N/A,FALSE,"Tickmarks"}</definedName>
    <definedName name="LABOCLINICO1" localSheetId="2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kj" localSheetId="4" hidden="1">{#N/A,#N/A,FALSE,"Aging Summary";#N/A,#N/A,FALSE,"Ratio Analysis";#N/A,#N/A,FALSE,"Test 120 Day Accts";#N/A,#N/A,FALSE,"Tickmarks"}</definedName>
    <definedName name="lkj" localSheetId="2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L" localSheetId="4" hidden="1">{#N/A,#N/A,FALSE,"Aging Summary";#N/A,#N/A,FALSE,"Ratio Analysis";#N/A,#N/A,FALSE,"Test 120 Day Accts";#N/A,#N/A,FALSE,"Tickmarks"}</definedName>
    <definedName name="LLL" localSheetId="2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RE" localSheetId="4" hidden="1">{#N/A,#N/A,FALSE,"Aging Summary";#N/A,#N/A,FALSE,"Ratio Analysis";#N/A,#N/A,FALSE,"Test 120 Day Accts";#N/A,#N/A,FALSE,"Tickmarks"}</definedName>
    <definedName name="LORE" localSheetId="2" hidden="1">{#N/A,#N/A,FALSE,"Aging Summary";#N/A,#N/A,FALSE,"Ratio Analysis";#N/A,#N/A,FALSE,"Test 120 Day Accts";#N/A,#N/A,FALSE,"Tickmarks"}</definedName>
    <definedName name="LORE" hidden="1">{#N/A,#N/A,FALSE,"Aging Summary";#N/A,#N/A,FALSE,"Ratio Analysis";#N/A,#N/A,FALSE,"Test 120 Day Accts";#N/A,#N/A,FALSE,"Tickmarks"}</definedName>
    <definedName name="lorenaortiz" localSheetId="4" hidden="1">{#N/A,#N/A,FALSE,"Aging Summary";#N/A,#N/A,FALSE,"Ratio Analysis";#N/A,#N/A,FALSE,"Test 120 Day Accts";#N/A,#N/A,FALSE,"Tickmarks"}</definedName>
    <definedName name="lorenaortiz" localSheetId="2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MARIA" localSheetId="4" hidden="1">{#N/A,#N/A,FALSE,"Aging Summary";#N/A,#N/A,FALSE,"Ratio Analysis";#N/A,#N/A,FALSE,"Test 120 Day Accts";#N/A,#N/A,FALSE,"Tickmarks"}</definedName>
    <definedName name="MARIA" localSheetId="2" hidden="1">{#N/A,#N/A,FALSE,"Aging Summary";#N/A,#N/A,FALSE,"Ratio Analysis";#N/A,#N/A,FALSE,"Test 120 Day Accts";#N/A,#N/A,FALSE,"Tickmarks"}</definedName>
    <definedName name="MARIA" hidden="1">{#N/A,#N/A,FALSE,"Aging Summary";#N/A,#N/A,FALSE,"Ratio Analysis";#N/A,#N/A,FALSE,"Test 120 Day Accts";#N/A,#N/A,FALSE,"Tickmarks"}</definedName>
    <definedName name="matriz" localSheetId="5">#REF!</definedName>
    <definedName name="matriz" localSheetId="1">#REF!</definedName>
    <definedName name="matriz" localSheetId="4">#REF!</definedName>
    <definedName name="matriz" localSheetId="3">#REF!</definedName>
    <definedName name="matriz">#REF!</definedName>
    <definedName name="matriz2" localSheetId="5">#REF!</definedName>
    <definedName name="matriz2" localSheetId="1">#REF!</definedName>
    <definedName name="matriz2" localSheetId="4">#REF!</definedName>
    <definedName name="matriz2" localSheetId="3">#REF!</definedName>
    <definedName name="matriz2">#REF!</definedName>
    <definedName name="mio" localSheetId="4" hidden="1">{#N/A,#N/A,FALSE,"Aging Summary";#N/A,#N/A,FALSE,"Ratio Analysis";#N/A,#N/A,FALSE,"Test 120 Day Accts";#N/A,#N/A,FALSE,"Tickmarks"}</definedName>
    <definedName name="mio" localSheetId="2" hidden="1">{#N/A,#N/A,FALSE,"Aging Summary";#N/A,#N/A,FALSE,"Ratio Analysis";#N/A,#N/A,FALSE,"Test 120 Day Accts";#N/A,#N/A,FALSE,"Tickmarks"}</definedName>
    <definedName name="mio" hidden="1">{#N/A,#N/A,FALSE,"Aging Summary";#N/A,#N/A,FALSE,"Ratio Analysis";#N/A,#N/A,FALSE,"Test 120 Day Accts";#N/A,#N/A,FALSE,"Tickmarks"}</definedName>
    <definedName name="mklkl" localSheetId="4" hidden="1">{#N/A,#N/A,FALSE,"Aging Summary";#N/A,#N/A,FALSE,"Ratio Analysis";#N/A,#N/A,FALSE,"Test 120 Day Accts";#N/A,#N/A,FALSE,"Tickmarks"}</definedName>
    <definedName name="mklkl" localSheetId="2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mm" localSheetId="5">#REF!</definedName>
    <definedName name="mmm" localSheetId="1">#REF!</definedName>
    <definedName name="mmm" localSheetId="4">#REF!</definedName>
    <definedName name="mmm" localSheetId="3">#REF!</definedName>
    <definedName name="mmm">#REF!</definedName>
    <definedName name="NEW" localSheetId="1" hidden="1">#REF!</definedName>
    <definedName name="NEW" localSheetId="4" hidden="1">#REF!</definedName>
    <definedName name="NEW" hidden="1">#REF!</definedName>
    <definedName name="Nota9" localSheetId="4" hidden="1">{#N/A,#N/A,FALSE,"Aging Summary";#N/A,#N/A,FALSE,"Ratio Analysis";#N/A,#N/A,FALSE,"Test 120 Day Accts";#N/A,#N/A,FALSE,"Tickmarks"}</definedName>
    <definedName name="Nota9" localSheetId="2" hidden="1">{#N/A,#N/A,FALSE,"Aging Summary";#N/A,#N/A,FALSE,"Ratio Analysis";#N/A,#N/A,FALSE,"Test 120 Day Accts";#N/A,#N/A,FALSE,"Tickmarks"}</definedName>
    <definedName name="Nota9" hidden="1">{#N/A,#N/A,FALSE,"Aging Summary";#N/A,#N/A,FALSE,"Ratio Analysis";#N/A,#N/A,FALSE,"Test 120 Day Accts";#N/A,#N/A,FALSE,"Tickmarks"}</definedName>
    <definedName name="Nuevo" localSheetId="4" hidden="1">{#N/A,#N/A,FALSE,"Aging Summary";#N/A,#N/A,FALSE,"Ratio Analysis";#N/A,#N/A,FALSE,"Test 120 Day Accts";#N/A,#N/A,FALSE,"Tickmarks"}</definedName>
    <definedName name="Nuevo" localSheetId="2" hidden="1">{#N/A,#N/A,FALSE,"Aging Summary";#N/A,#N/A,FALSE,"Ratio Analysis";#N/A,#N/A,FALSE,"Test 120 Day Accts";#N/A,#N/A,FALSE,"Tickmarks"}</definedName>
    <definedName name="Nuevo" hidden="1">{#N/A,#N/A,FALSE,"Aging Summary";#N/A,#N/A,FALSE,"Ratio Analysis";#N/A,#N/A,FALSE,"Test 120 Day Accts";#N/A,#N/A,FALSE,"Tickmarks"}</definedName>
    <definedName name="nuevo2" localSheetId="4" hidden="1">{#N/A,#N/A,FALSE,"Aging Summary";#N/A,#N/A,FALSE,"Ratio Analysis";#N/A,#N/A,FALSE,"Test 120 Day Accts";#N/A,#N/A,FALSE,"Tickmarks"}</definedName>
    <definedName name="nuevo2" localSheetId="2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3" localSheetId="4" hidden="1">{#N/A,#N/A,FALSE,"Aging Summary";#N/A,#N/A,FALSE,"Ratio Analysis";#N/A,#N/A,FALSE,"Test 120 Day Accts";#N/A,#N/A,FALSE,"Tickmarks"}</definedName>
    <definedName name="nuevo3" localSheetId="2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4" localSheetId="4" hidden="1">{#N/A,#N/A,FALSE,"Aging Summary";#N/A,#N/A,FALSE,"Ratio Analysis";#N/A,#N/A,FALSE,"Test 120 Day Accts";#N/A,#N/A,FALSE,"Tickmarks"}</definedName>
    <definedName name="Nuevo4" localSheetId="2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ñ" localSheetId="4" hidden="1">{#N/A,#N/A,FALSE,"Aging Summary";#N/A,#N/A,FALSE,"Ratio Analysis";#N/A,#N/A,FALSE,"Test 120 Day Accts";#N/A,#N/A,FALSE,"Tickmarks"}</definedName>
    <definedName name="ñ" localSheetId="2" hidden="1">{#N/A,#N/A,FALSE,"Aging Summary";#N/A,#N/A,FALSE,"Ratio Analysis";#N/A,#N/A,FALSE,"Test 120 Day Accts";#N/A,#N/A,FALSE,"Tickmarks"}</definedName>
    <definedName name="ñ" hidden="1">{#N/A,#N/A,FALSE,"Aging Summary";#N/A,#N/A,FALSE,"Ratio Analysis";#N/A,#N/A,FALSE,"Test 120 Day Accts";#N/A,#N/A,FALSE,"Tickmarks"}</definedName>
    <definedName name="ñkklk" localSheetId="4" hidden="1">{#N/A,#N/A,FALSE,"Aging Summary";#N/A,#N/A,FALSE,"Ratio Analysis";#N/A,#N/A,FALSE,"Test 120 Day Accts";#N/A,#N/A,FALSE,"Tickmarks"}</definedName>
    <definedName name="ñkklk" localSheetId="2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LKLÑ" localSheetId="1" hidden="1">#REF!</definedName>
    <definedName name="ÑLKLÑ" localSheetId="4" hidden="1">#REF!</definedName>
    <definedName name="ÑLKLÑ" hidden="1">#REF!</definedName>
    <definedName name="OCTUBRE" localSheetId="4" hidden="1">{"'ICE  Agosto'!$A$60:$A$64","'ICE  Agosto'!$C$67"}</definedName>
    <definedName name="OCTUBRE" localSheetId="2" hidden="1">{"'ICE  Agosto'!$A$60:$A$64","'ICE  Agosto'!$C$67"}</definedName>
    <definedName name="OCTUBRE" hidden="1">{"'ICE  Agosto'!$A$60:$A$64","'ICE  Agosto'!$C$67"}</definedName>
    <definedName name="oiuhe80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he80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ja" localSheetId="4" hidden="1">{#N/A,#N/A,FALSE,"Aging Summary";#N/A,#N/A,FALSE,"Ratio Analysis";#N/A,#N/A,FALSE,"Test 120 Day Accts";#N/A,#N/A,FALSE,"Tickmarks"}</definedName>
    <definedName name="oja" localSheetId="2" hidden="1">{#N/A,#N/A,FALSE,"Aging Summary";#N/A,#N/A,FALSE,"Ratio Analysis";#N/A,#N/A,FALSE,"Test 120 Day Accts";#N/A,#N/A,FALSE,"Tickmarks"}</definedName>
    <definedName name="oja" hidden="1">{#N/A,#N/A,FALSE,"Aging Summary";#N/A,#N/A,FALSE,"Ratio Analysis";#N/A,#N/A,FALSE,"Test 120 Day Accts";#N/A,#N/A,FALSE,"Tickmarks"}</definedName>
    <definedName name="oojop" localSheetId="4" hidden="1">{#N/A,#N/A,FALSE,"Aging Summary";#N/A,#N/A,FALSE,"Ratio Analysis";#N/A,#N/A,FALSE,"Test 120 Day Accts";#N/A,#N/A,FALSE,"Tickmarks"}</definedName>
    <definedName name="oojop" localSheetId="2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OO" localSheetId="4" hidden="1">{#N/A,#N/A,FALSE,"Aging Summary";#N/A,#N/A,FALSE,"Ratio Analysis";#N/A,#N/A,FALSE,"Test 120 Day Accts";#N/A,#N/A,FALSE,"Tickmarks"}</definedName>
    <definedName name="OOOO" localSheetId="2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O" localSheetId="4" hidden="1">{#N/A,#N/A,FALSE,"Aging Summary";#N/A,#N/A,FALSE,"Ratio Analysis";#N/A,#N/A,FALSE,"Test 120 Day Accts";#N/A,#N/A,FALSE,"Tickmarks"}</definedName>
    <definedName name="OOOOO" localSheetId="2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peracion" localSheetId="5">#REF!</definedName>
    <definedName name="operacion" localSheetId="1">#REF!</definedName>
    <definedName name="operacion" localSheetId="4">#REF!</definedName>
    <definedName name="operacion" localSheetId="3">#REF!</definedName>
    <definedName name="operacion" localSheetId="2">#REF!</definedName>
    <definedName name="operacion">#REF!</definedName>
    <definedName name="OPERACION1" localSheetId="5">#REF!</definedName>
    <definedName name="OPERACION1" localSheetId="1">#REF!</definedName>
    <definedName name="OPERACION1" localSheetId="4">#REF!</definedName>
    <definedName name="OPERACION1" localSheetId="3">#REF!</definedName>
    <definedName name="OPERACION1" localSheetId="2">#REF!</definedName>
    <definedName name="OPERACION1">#REF!</definedName>
    <definedName name="operacion4" localSheetId="5">#REF!</definedName>
    <definedName name="operacion4" localSheetId="1">#REF!</definedName>
    <definedName name="operacion4" localSheetId="4">#REF!</definedName>
    <definedName name="operacion4" localSheetId="3">#REF!</definedName>
    <definedName name="operacion4">#REF!</definedName>
    <definedName name="ORDENADO" localSheetId="5">#REF!</definedName>
    <definedName name="ORDENADO" localSheetId="1">#REF!</definedName>
    <definedName name="ORDENADO" localSheetId="4">#REF!</definedName>
    <definedName name="ORDENADO" localSheetId="3">#REF!</definedName>
    <definedName name="ORDENADO">#REF!</definedName>
    <definedName name="p" localSheetId="4" hidden="1">{#N/A,#N/A,FALSE,"Aging Summary";#N/A,#N/A,FALSE,"Ratio Analysis";#N/A,#N/A,FALSE,"Test 120 Day Accts";#N/A,#N/A,FALSE,"Tickmarks"}</definedName>
    <definedName name="p" localSheetId="2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is">[6]definiciones!$C$2:$C$256</definedName>
    <definedName name="pajfhaj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ajfhaj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ajfhaj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ert" localSheetId="5">#REF!</definedName>
    <definedName name="pert" localSheetId="1">#REF!</definedName>
    <definedName name="pert" localSheetId="4">#REF!</definedName>
    <definedName name="pert" localSheetId="3">#REF!</definedName>
    <definedName name="pert">#REF!</definedName>
    <definedName name="PLAN02" localSheetId="4" hidden="1">{#N/A,#N/A,FALSE,"Cover (Japan)";#N/A,#N/A,FALSE,"Index";#N/A,#N/A,FALSE,"Comment sum"}</definedName>
    <definedName name="PLAN02" localSheetId="2" hidden="1">{#N/A,#N/A,FALSE,"Cover (Japan)";#N/A,#N/A,FALSE,"Index";#N/A,#N/A,FALSE,"Comment sum"}</definedName>
    <definedName name="PLAN02" hidden="1">{#N/A,#N/A,FALSE,"Cover (Japan)";#N/A,#N/A,FALSE,"Index";#N/A,#N/A,FALSE,"Comment sum"}</definedName>
    <definedName name="poto" localSheetId="4" hidden="1">{#N/A,#N/A,FALSE,"Aging Summary";#N/A,#N/A,FALSE,"Ratio Analysis";#N/A,#N/A,FALSE,"Test 120 Day Accts";#N/A,#N/A,FALSE,"Tickmarks"}</definedName>
    <definedName name="poto" localSheetId="2" hidden="1">{#N/A,#N/A,FALSE,"Aging Summary";#N/A,#N/A,FALSE,"Ratio Analysis";#N/A,#N/A,FALSE,"Test 120 Day Accts";#N/A,#N/A,FALSE,"Tickmarks"}</definedName>
    <definedName name="poto" hidden="1">{#N/A,#N/A,FALSE,"Aging Summary";#N/A,#N/A,FALSE,"Ratio Analysis";#N/A,#N/A,FALSE,"Test 120 Day Accts";#N/A,#N/A,FALSE,"Tickmarks"}</definedName>
    <definedName name="ppmxxx" localSheetId="4" hidden="1">{#N/A,#N/A,FALSE,"Aging Summary";#N/A,#N/A,FALSE,"Ratio Analysis";#N/A,#N/A,FALSE,"Test 120 Day Accts";#N/A,#N/A,FALSE,"Tickmarks"}</definedName>
    <definedName name="ppmxxx" localSheetId="2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PP1" localSheetId="4" hidden="1">{#N/A,#N/A,FALSE,"Aging Summary";#N/A,#N/A,FALSE,"Ratio Analysis";#N/A,#N/A,FALSE,"Test 120 Day Accts";#N/A,#N/A,FALSE,"Tickmarks"}</definedName>
    <definedName name="PPPP1" localSheetId="2" hidden="1">{#N/A,#N/A,FALSE,"Aging Summary";#N/A,#N/A,FALSE,"Ratio Analysis";#N/A,#N/A,FALSE,"Test 120 Day Accts";#N/A,#N/A,FALSE,"Tickmarks"}</definedName>
    <definedName name="PPPP1" hidden="1">{#N/A,#N/A,FALSE,"Aging Summary";#N/A,#N/A,FALSE,"Ratio Analysis";#N/A,#N/A,FALSE,"Test 120 Day Accts";#N/A,#N/A,FALSE,"Tickmarks"}</definedName>
    <definedName name="PPPPP" localSheetId="4" hidden="1">{#N/A,#N/A,FALSE,"Aging Summary";#N/A,#N/A,FALSE,"Ratio Analysis";#N/A,#N/A,FALSE,"Test 120 Day Accts";#N/A,#N/A,FALSE,"Tickmarks"}</definedName>
    <definedName name="PPPPP" localSheetId="2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" localSheetId="4" hidden="1">{#N/A,#N/A,FALSE,"Aging Summary";#N/A,#N/A,FALSE,"Ratio Analysis";#N/A,#N/A,FALSE,"Test 120 Day Accts";#N/A,#N/A,FALSE,"Tickmarks"}</definedName>
    <definedName name="PPPPPP" localSheetId="2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rov" hidden="1">"Ctas Analisis Acreedores"</definedName>
    <definedName name="provision" localSheetId="4" hidden="1">{#N/A,#N/A,FALSE,"Aging Summary";#N/A,#N/A,FALSE,"Ratio Analysis";#N/A,#N/A,FALSE,"Test 120 Day Accts";#N/A,#N/A,FALSE,"Tickmarks"}</definedName>
    <definedName name="provision" localSheetId="2" hidden="1">{#N/A,#N/A,FALSE,"Aging Summary";#N/A,#N/A,FALSE,"Ratio Analysis";#N/A,#N/A,FALSE,"Test 120 Day Accts";#N/A,#N/A,FALSE,"Tickmarks"}</definedName>
    <definedName name="provision" hidden="1">{#N/A,#N/A,FALSE,"Aging Summary";#N/A,#N/A,FALSE,"Ratio Analysis";#N/A,#N/A,FALSE,"Test 120 Day Accts";#N/A,#N/A,FALSE,"Tickmarks"}</definedName>
    <definedName name="q" localSheetId="4" hidden="1">{#N/A,#N/A,FALSE,"Aging Summary";#N/A,#N/A,FALSE,"Ratio Analysis";#N/A,#N/A,FALSE,"Test 120 Day Accts";#N/A,#N/A,FALSE,"Tickmarks"}</definedName>
    <definedName name="q" localSheetId="2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edDW" localSheetId="4" hidden="1">{#N/A,#N/A,FALSE,"Aging Summary";#N/A,#N/A,FALSE,"Ratio Analysis";#N/A,#N/A,FALSE,"Test 120 Day Accts";#N/A,#N/A,FALSE,"Tickmarks"}</definedName>
    <definedName name="qedDW" localSheetId="2" hidden="1">{#N/A,#N/A,FALSE,"Aging Summary";#N/A,#N/A,FALSE,"Ratio Analysis";#N/A,#N/A,FALSE,"Test 120 Day Accts";#N/A,#N/A,FALSE,"Tickmarks"}</definedName>
    <definedName name="qedDW" hidden="1">{#N/A,#N/A,FALSE,"Aging Summary";#N/A,#N/A,FALSE,"Ratio Analysis";#N/A,#N/A,FALSE,"Test 120 Day Accts";#N/A,#N/A,FALSE,"Tickmarks"}</definedName>
    <definedName name="R.L.I.2000.1" localSheetId="4" hidden="1">{#N/A,#N/A,FALSE,"Aging Summary";#N/A,#N/A,FALSE,"Ratio Analysis";#N/A,#N/A,FALSE,"Test 120 Day Accts";#N/A,#N/A,FALSE,"Tickmarks"}</definedName>
    <definedName name="R.L.I.2000.1" localSheetId="2" hidden="1">{#N/A,#N/A,FALSE,"Aging Summary";#N/A,#N/A,FALSE,"Ratio Analysis";#N/A,#N/A,FALSE,"Test 120 Day Accts";#N/A,#N/A,FALSE,"Tickmarks"}</definedName>
    <definedName name="R.L.I.2000.1" hidden="1">{#N/A,#N/A,FALSE,"Aging Summary";#N/A,#N/A,FALSE,"Ratio Analysis";#N/A,#N/A,FALSE,"Test 120 Day Accts";#N/A,#N/A,FALSE,"Tickmarks"}</definedName>
    <definedName name="rer" localSheetId="4" hidden="1">{#N/A,#N/A,FALSE,"Aging Summary";#N/A,#N/A,FALSE,"Ratio Analysis";#N/A,#N/A,FALSE,"Test 120 Day Accts";#N/A,#N/A,FALSE,"Tickmarks"}</definedName>
    <definedName name="rer" localSheetId="2" hidden="1">{#N/A,#N/A,FALSE,"Aging Summary";#N/A,#N/A,FALSE,"Ratio Analysis";#N/A,#N/A,FALSE,"Test 120 Day Accts";#N/A,#N/A,FALSE,"Tickmarks"}</definedName>
    <definedName name="rer" hidden="1">{#N/A,#N/A,FALSE,"Aging Summary";#N/A,#N/A,FALSE,"Ratio Analysis";#N/A,#N/A,FALSE,"Test 120 Day Accts";#N/A,#N/A,FALSE,"Tickmarks"}</definedName>
    <definedName name="rr" localSheetId="4" hidden="1">{#N/A,#N/A,FALSE,"Aging Summary";#N/A,#N/A,FALSE,"Ratio Analysis";#N/A,#N/A,FALSE,"Test 120 Day Accts";#N/A,#N/A,FALSE,"Tickmarks"}</definedName>
    <definedName name="rr" localSheetId="2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RR" localSheetId="5">#REF!</definedName>
    <definedName name="RRRR" localSheetId="1">#REF!</definedName>
    <definedName name="RRRR" localSheetId="4">#REF!</definedName>
    <definedName name="RRRR" localSheetId="3">#REF!</definedName>
    <definedName name="RRRR">#REF!</definedName>
    <definedName name="s" localSheetId="4" hidden="1">{#N/A,#N/A,FALSE,"Aging Summary";#N/A,#N/A,FALSE,"Ratio Analysis";#N/A,#N/A,FALSE,"Test 120 Day Accts";#N/A,#N/A,FALSE,"Tickmarks"}</definedName>
    <definedName name="s" localSheetId="2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d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aad" localSheetId="4" hidden="1">{#N/A,#N/A,FALSE,"Aging Summary";#N/A,#N/A,FALSE,"Ratio Analysis";#N/A,#N/A,FALSE,"Test 120 Day Accts";#N/A,#N/A,FALSE,"Tickmarks"}</definedName>
    <definedName name="sdaad" localSheetId="2" hidden="1">{#N/A,#N/A,FALSE,"Aging Summary";#N/A,#N/A,FALSE,"Ratio Analysis";#N/A,#N/A,FALSE,"Test 120 Day Accts";#N/A,#N/A,FALSE,"Tickmarks"}</definedName>
    <definedName name="sdaad" hidden="1">{#N/A,#N/A,FALSE,"Aging Summary";#N/A,#N/A,FALSE,"Ratio Analysis";#N/A,#N/A,FALSE,"Test 120 Day Accts";#N/A,#N/A,FALSE,"Tickmarks"}</definedName>
    <definedName name="sdfasdad" localSheetId="4" hidden="1">{#N/A,#N/A,FALSE,"Aging Summary";#N/A,#N/A,FALSE,"Ratio Analysis";#N/A,#N/A,FALSE,"Test 120 Day Accts";#N/A,#N/A,FALSE,"Tickmarks"}</definedName>
    <definedName name="sdfasdad" localSheetId="2" hidden="1">{#N/A,#N/A,FALSE,"Aging Summary";#N/A,#N/A,FALSE,"Ratio Analysis";#N/A,#N/A,FALSE,"Test 120 Day Accts";#N/A,#N/A,FALSE,"Tickmarks"}</definedName>
    <definedName name="sdfasdad" hidden="1">{#N/A,#N/A,FALSE,"Aging Summary";#N/A,#N/A,FALSE,"Ratio Analysis";#N/A,#N/A,FALSE,"Test 120 Day Accts";#N/A,#N/A,FALSE,"Tickmarks"}</definedName>
    <definedName name="sdsdsf" localSheetId="4" hidden="1">{#N/A,#N/A,FALSE,"Aging Summary";#N/A,#N/A,FALSE,"Ratio Analysis";#N/A,#N/A,FALSE,"Test 120 Day Accts";#N/A,#N/A,FALSE,"Tickmarks"}</definedName>
    <definedName name="sdsdsf" localSheetId="2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ino">[6]definiciones!$E$2:$E$3</definedName>
    <definedName name="SOIQJUSI" localSheetId="4" hidden="1">{#N/A,#N/A,FALSE,"Aging Summary";#N/A,#N/A,FALSE,"Ratio Analysis";#N/A,#N/A,FALSE,"Test 120 Day Accts";#N/A,#N/A,FALSE,"Tickmarks"}</definedName>
    <definedName name="SOIQJUSI" localSheetId="2" hidden="1">{#N/A,#N/A,FALSE,"Aging Summary";#N/A,#N/A,FALSE,"Ratio Analysis";#N/A,#N/A,FALSE,"Test 120 Day Accts";#N/A,#N/A,FALSE,"Tickmarks"}</definedName>
    <definedName name="SOIQJUSI" hidden="1">{#N/A,#N/A,FALSE,"Aging Summary";#N/A,#N/A,FALSE,"Ratio Analysis";#N/A,#N/A,FALSE,"Test 120 Day Accts";#N/A,#N/A,FALSE,"Tickmarks"}</definedName>
    <definedName name="SPSet">"current"</definedName>
    <definedName name="SPWS_WBID">""</definedName>
    <definedName name="sqsqs" localSheetId="4" hidden="1">{#N/A,#N/A,FALSE,"Aging Summary";#N/A,#N/A,FALSE,"Ratio Analysis";#N/A,#N/A,FALSE,"Test 120 Day Accts";#N/A,#N/A,FALSE,"Tickmarks"}</definedName>
    <definedName name="sqsqs" localSheetId="2" hidden="1">{#N/A,#N/A,FALSE,"Aging Summary";#N/A,#N/A,FALSE,"Ratio Analysis";#N/A,#N/A,FALSE,"Test 120 Day Accts";#N/A,#N/A,FALSE,"Tickmarks"}</definedName>
    <definedName name="sqsqs" hidden="1">{#N/A,#N/A,FALSE,"Aging Summary";#N/A,#N/A,FALSE,"Ratio Analysis";#N/A,#N/A,FALSE,"Test 120 Day Accts";#N/A,#N/A,FALSE,"Tickmarks"}</definedName>
    <definedName name="SRDF" localSheetId="5">#REF!</definedName>
    <definedName name="SRDF" localSheetId="1">#REF!</definedName>
    <definedName name="SRDF" localSheetId="4">#REF!</definedName>
    <definedName name="SRDF" localSheetId="3">#REF!</definedName>
    <definedName name="SRDF">#REF!</definedName>
    <definedName name="ssss" localSheetId="5">#REF!</definedName>
    <definedName name="ssss" localSheetId="1">#REF!</definedName>
    <definedName name="ssss" localSheetId="4">#REF!</definedName>
    <definedName name="ssss" localSheetId="3">#REF!</definedName>
    <definedName name="ssss">#REF!</definedName>
    <definedName name="swssasa" localSheetId="4" hidden="1">{#N/A,#N/A,FALSE,"Aging Summary";#N/A,#N/A,FALSE,"Ratio Analysis";#N/A,#N/A,FALSE,"Test 120 Day Accts";#N/A,#N/A,FALSE,"Tickmarks"}</definedName>
    <definedName name="swssasa" localSheetId="2" hidden="1">{#N/A,#N/A,FALSE,"Aging Summary";#N/A,#N/A,FALSE,"Ratio Analysis";#N/A,#N/A,FALSE,"Test 120 Day Accts";#N/A,#N/A,FALSE,"Tickmarks"}</definedName>
    <definedName name="swssasa" hidden="1">{#N/A,#N/A,FALSE,"Aging Summary";#N/A,#N/A,FALSE,"Ratio Analysis";#N/A,#N/A,FALSE,"Test 120 Day Accts";#N/A,#N/A,FALSE,"Tickmarks"}</definedName>
    <definedName name="t" localSheetId="4" hidden="1">{#N/A,#N/A,FALSE,"Aging Summary";#N/A,#N/A,FALSE,"Ratio Analysis";#N/A,#N/A,FALSE,"Test 120 Day Accts";#N/A,#N/A,FALSE,"Tickmarks"}</definedName>
    <definedName name="t" localSheetId="2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.8" localSheetId="4" hidden="1">{#N/A,#N/A,FALSE,"Aging Summary";#N/A,#N/A,FALSE,"Ratio Analysis";#N/A,#N/A,FALSE,"Test 120 Day Accts";#N/A,#N/A,FALSE,"Tickmarks"}</definedName>
    <definedName name="T.8" localSheetId="2" hidden="1">{#N/A,#N/A,FALSE,"Aging Summary";#N/A,#N/A,FALSE,"Ratio Analysis";#N/A,#N/A,FALSE,"Test 120 Day Accts";#N/A,#N/A,FALSE,"Tickmarks"}</definedName>
    <definedName name="T.8" hidden="1">{#N/A,#N/A,FALSE,"Aging Summary";#N/A,#N/A,FALSE,"Ratio Analysis";#N/A,#N/A,FALSE,"Test 120 Day Accts";#N/A,#N/A,FALSE,"Tickmarks"}</definedName>
    <definedName name="TABLAS" localSheetId="5">#REF!</definedName>
    <definedName name="TABLAS" localSheetId="1">#REF!</definedName>
    <definedName name="TABLAS" localSheetId="4">#REF!</definedName>
    <definedName name="TABLAS" localSheetId="3">#REF!</definedName>
    <definedName name="TABLAS">#REF!</definedName>
    <definedName name="TextRefCopyRangeCount" hidden="1">2</definedName>
    <definedName name="_xlnm.Print_Titles" localSheetId="3">'R12 14A'!#REF!</definedName>
    <definedName name="tt" localSheetId="4" hidden="1">{#N/A,#N/A,FALSE,"Aging Summary";#N/A,#N/A,FALSE,"Ratio Analysis";#N/A,#N/A,FALSE,"Test 120 Day Accts";#N/A,#N/A,FALSE,"Tickmarks"}</definedName>
    <definedName name="tt" localSheetId="2" hidden="1">{#N/A,#N/A,FALSE,"Aging Summary";#N/A,#N/A,FALSE,"Ratio Analysis";#N/A,#N/A,FALSE,"Test 120 Day Accts";#N/A,#N/A,FALSE,"Tickmarks"}</definedName>
    <definedName name="tt" hidden="1">{#N/A,#N/A,FALSE,"Aging Summary";#N/A,#N/A,FALSE,"Ratio Analysis";#N/A,#N/A,FALSE,"Test 120 Day Accts";#N/A,#N/A,FALSE,"Tickmarks"}</definedName>
    <definedName name="TTFFFFVVGGT" localSheetId="4" hidden="1">{#N/A,#N/A,FALSE,"Aging Summary";#N/A,#N/A,FALSE,"Ratio Analysis";#N/A,#N/A,FALSE,"Test 120 Day Accts";#N/A,#N/A,FALSE,"Tickmarks"}</definedName>
    <definedName name="TTFFFFVVGGT" localSheetId="2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TT" localSheetId="5">#REF!</definedName>
    <definedName name="TTTT" localSheetId="1">#REF!</definedName>
    <definedName name="TTTT" localSheetId="4">#REF!</definedName>
    <definedName name="TTTT" localSheetId="3">#REF!</definedName>
    <definedName name="TTTT">#REF!</definedName>
    <definedName name="u" localSheetId="4" hidden="1">{#N/A,#N/A,FALSE,"Aging Summary";#N/A,#N/A,FALSE,"Ratio Analysis";#N/A,#N/A,FALSE,"Test 120 Day Accts";#N/A,#N/A,FALSE,"Tickmarks"}</definedName>
    <definedName name="u" localSheetId="2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HIHOJ" localSheetId="4" hidden="1">{#N/A,#N/A,FALSE,"Aging Summary";#N/A,#N/A,FALSE,"Ratio Analysis";#N/A,#N/A,FALSE,"Test 120 Day Accts";#N/A,#N/A,FALSE,"Tickmarks"}</definedName>
    <definedName name="UHIHOJ" localSheetId="2" hidden="1">{#N/A,#N/A,FALSE,"Aging Summary";#N/A,#N/A,FALSE,"Ratio Analysis";#N/A,#N/A,FALSE,"Test 120 Day Accts";#N/A,#N/A,FALSE,"Tickmarks"}</definedName>
    <definedName name="UHIHOJ" hidden="1">{#N/A,#N/A,FALSE,"Aging Summary";#N/A,#N/A,FALSE,"Ratio Analysis";#N/A,#N/A,FALSE,"Test 120 Day Accts";#N/A,#N/A,FALSE,"Tickmarks"}</definedName>
    <definedName name="UIIOI" localSheetId="4" hidden="1">{#N/A,#N/A,FALSE,"Aging Summary";#N/A,#N/A,FALSE,"Ratio Analysis";#N/A,#N/A,FALSE,"Test 120 Day Accts";#N/A,#N/A,FALSE,"Tickmarks"}</definedName>
    <definedName name="UIIOI" localSheetId="2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NI_AA_VERSION" hidden="1">150.1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dad">[6]definiciones!$H$2:$H$5</definedName>
    <definedName name="unidia">[6]definiciones!$I$2:$I$5</definedName>
    <definedName name="uuuu" localSheetId="4" hidden="1">{#N/A,#N/A,FALSE,"Aging Summary";#N/A,#N/A,FALSE,"Ratio Analysis";#N/A,#N/A,FALSE,"Test 120 Day Accts";#N/A,#N/A,FALSE,"Tickmarks"}</definedName>
    <definedName name="uuuu" localSheetId="2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5">'[15]Registrar F.22 AT.2013'!$A$2:$B$182</definedName>
    <definedName name="v" localSheetId="4">'[13]Registrar '!$A$2:$B$182</definedName>
    <definedName name="v">'[9]Registrar '!$A$2:$B$182</definedName>
    <definedName name="VBA_VERSION" hidden="1">"1.11.0"</definedName>
    <definedName name="ve" localSheetId="4" hidden="1">{#N/A,#N/A,FALSE,"Aging Summary";#N/A,#N/A,FALSE,"Ratio Analysis";#N/A,#N/A,FALSE,"Test 120 Day Accts";#N/A,#N/A,FALSE,"Tickmarks"}</definedName>
    <definedName name="ve" localSheetId="2" hidden="1">{#N/A,#N/A,FALSE,"Aging Summary";#N/A,#N/A,FALSE,"Ratio Analysis";#N/A,#N/A,FALSE,"Test 120 Day Accts";#N/A,#N/A,FALSE,"Tickmarks"}</definedName>
    <definedName name="ve" hidden="1">{#N/A,#N/A,FALSE,"Aging Summary";#N/A,#N/A,FALSE,"Ratio Analysis";#N/A,#N/A,FALSE,"Test 120 Day Accts";#N/A,#N/A,FALSE,"Tickmarks"}</definedName>
    <definedName name="VFGDGDS" localSheetId="5">#REF!</definedName>
    <definedName name="VFGDGDS" localSheetId="1">#REF!</definedName>
    <definedName name="VFGDGDS" localSheetId="4">#REF!</definedName>
    <definedName name="VFGDGDS" localSheetId="3">#REF!</definedName>
    <definedName name="VFGDGDS">#REF!</definedName>
    <definedName name="Vutil">[7]bien!$G$17</definedName>
    <definedName name="vvv" localSheetId="4" hidden="1">{#N/A,#N/A,FALSE,"Aging Summary";#N/A,#N/A,FALSE,"Ratio Analysis";#N/A,#N/A,FALSE,"Test 120 Day Accts";#N/A,#N/A,FALSE,"Tickmarks"}</definedName>
    <definedName name="vvv" localSheetId="2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vvvv" localSheetId="4" hidden="1">{#N/A,#N/A,FALSE,"Aging Summary";#N/A,#N/A,FALSE,"Ratio Analysis";#N/A,#N/A,FALSE,"Test 120 Day Accts";#N/A,#N/A,FALSE,"Tickmarks"}</definedName>
    <definedName name="vvvvvvv" localSheetId="2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we" localSheetId="4" hidden="1">{#N/A,#N/A,FALSE,"Aging Summary";#N/A,#N/A,FALSE,"Ratio Analysis";#N/A,#N/A,FALSE,"Test 120 Day Accts";#N/A,#N/A,FALSE,"Tickmarks"}</definedName>
    <definedName name="we" localSheetId="2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qds" localSheetId="4" hidden="1">{#N/A,#N/A,FALSE,"Aging Summary";#N/A,#N/A,FALSE,"Ratio Analysis";#N/A,#N/A,FALSE,"Test 120 Day Accts";#N/A,#N/A,FALSE,"Tickmarks"}</definedName>
    <definedName name="wqds" localSheetId="2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rn.Activo._.Fijo._.y._.Depreciacion." localSheetId="4" hidden="1">{#N/A,#N/A,FALSE,"A-100"}</definedName>
    <definedName name="wrn.Activo._.Fijo._.y._.Depreciacion." localSheetId="2" hidden="1">{#N/A,#N/A,FALSE,"A-100"}</definedName>
    <definedName name="wrn.Activo._.Fijo._.y._.Depreciacion." hidden="1">{#N/A,#N/A,FALSE,"A-100"}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1." localSheetId="4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" localSheetId="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pproval._.Rpt." localSheetId="4" hidden="1">{#N/A,#N/A,FALSE,"Cover (Japan)";#N/A,#N/A,FALSE,"Index";#N/A,#N/A,FALSE,"Comment sum"}</definedName>
    <definedName name="wrn.Approval._.Rpt." localSheetId="2" hidden="1">{#N/A,#N/A,FALSE,"Cover (Japan)";#N/A,#N/A,FALSE,"Index";#N/A,#N/A,FALSE,"Comment sum"}</definedName>
    <definedName name="wrn.Approval._.Rpt." hidden="1">{#N/A,#N/A,FALSE,"Cover (Japan)";#N/A,#N/A,FALSE,"Index";#N/A,#N/A,FALSE,"Comment sum"}</definedName>
    <definedName name="wrn.CO." localSheetId="4" hidden="1">{#N/A,#N/A,FALSE,"datos_tecnicos";#N/A,#N/A,FALSE,"actividad";#N/A,#N/A,FALSE,"egastos"}</definedName>
    <definedName name="wrn.CO." localSheetId="2" hidden="1">{#N/A,#N/A,FALSE,"datos_tecnicos";#N/A,#N/A,FALSE,"actividad";#N/A,#N/A,FALSE,"egastos"}</definedName>
    <definedName name="wrn.CO." hidden="1">{#N/A,#N/A,FALSE,"datos_tecnicos";#N/A,#N/A,FALSE,"actividad";#N/A,#N/A,FALSE,"egastos"}</definedName>
    <definedName name="wrn.Complete._.Report." localSheetId="4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localSheetId="2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ntractual._.Minera._.Escondida." localSheetId="4" hidden="1">{#N/A,#N/A,FALSE,"cmcrli";#N/A,#N/A,FALSE,"Futcmc";#N/A,#N/A,FALSE,"PPM-CMC"}</definedName>
    <definedName name="wrn.Contractual._.Minera._.Escondida." localSheetId="2" hidden="1">{#N/A,#N/A,FALSE,"cmcrli";#N/A,#N/A,FALSE,"Futcmc";#N/A,#N/A,FALSE,"PPM-CMC"}</definedName>
    <definedName name="wrn.Contractual._.Minera._.Escondida." hidden="1">{#N/A,#N/A,FALSE,"cmcrli";#N/A,#N/A,FALSE,"Futcmc";#N/A,#N/A,FALSE,"PPM-CMC"}</definedName>
    <definedName name="wrn.Current._.Year._.Plan._.Only." localSheetId="4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localSheetId="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Exception._.Report." localSheetId="4" hidden="1">{#N/A,#N/A,FALSE,"Exception Report"}</definedName>
    <definedName name="wrn.Exception._.Report." localSheetId="2" hidden="1">{#N/A,#N/A,FALSE,"Exception Report"}</definedName>
    <definedName name="wrn.Exception._.Report." hidden="1">{#N/A,#N/A,FALSE,"Exception Report"}</definedName>
    <definedName name="wrn.Five._.Year._.Plan." localSheetId="4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localSheetId="2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localSheetId="4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localSheetId="2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iIMPRESSION._.DOC." localSheetId="4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IMPRESSION._.DOC." localSheetId="2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MPRESSION._.RP2." localSheetId="4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MPRESSION._.RP2." localSheetId="2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nforme._.RLI." localSheetId="4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localSheetId="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ain_Stats." localSheetId="4" hidden="1">{"JVSumm_Report",#N/A,FALSE,"JV Summ";"Newman_Report",#N/A,FALSE,"Output - 7";"Yandi_Report",#N/A,FALSE,"Output - 8"}</definedName>
    <definedName name="wrn.Main_Stats." localSheetId="2" hidden="1">{"JVSumm_Report",#N/A,FALSE,"JV Summ";"Newman_Report",#N/A,FALSE,"Output - 7";"Yandi_Report",#N/A,FALSE,"Output - 8"}</definedName>
    <definedName name="wrn.Main_Stats." hidden="1">{"JVSumm_Report",#N/A,FALSE,"JV Summ";"Newman_Report",#N/A,FALSE,"Output - 7";"Yandi_Report",#N/A,FALSE,"Output - 8"}</definedName>
    <definedName name="wrn.Minera._.Escondida._.Ltda." localSheetId="4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era._.Escondida._.Ltda." localSheetId="2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ing._.Perfromance._.Report." localSheetId="4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localSheetId="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Plan._.Support._.Only." localSheetId="4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localSheetId="2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localSheetId="4" hidden="1">{#N/A,#N/A,FALSE,"Part E";#N/A,#N/A,FALSE,"E.1 Prelim Earnings Plan"}</definedName>
    <definedName name="wrn.Preliminary._.Plan." localSheetId="2" hidden="1">{#N/A,#N/A,FALSE,"Part E";#N/A,#N/A,FALSE,"E.1 Prelim Earnings Plan"}</definedName>
    <definedName name="wrn.Preliminary._.Plan." hidden="1">{#N/A,#N/A,FALSE,"Part E";#N/A,#N/A,FALSE,"E.1 Prelim Earnings Plan"}</definedName>
    <definedName name="wrn.President._.Report." localSheetId="4" hidden="1">{#N/A,#N/A,FALSE,"President's Cover";#N/A,#N/A,FALSE,"A.1 1998 Objectives";#N/A,#N/A,FALSE,"A.2 President's Measures";#N/A,#N/A,FALSE,"A.3 Commentary"}</definedName>
    <definedName name="wrn.President._.Report." localSheetId="2" hidden="1">{#N/A,#N/A,FALSE,"President's Cover";#N/A,#N/A,FALSE,"A.1 1998 Objectives";#N/A,#N/A,FALSE,"A.2 President's Measures";#N/A,#N/A,FALSE,"A.3 Commentary"}</definedName>
    <definedName name="wrn.President._.Report." hidden="1">{#N/A,#N/A,FALSE,"President's Cover";#N/A,#N/A,FALSE,"A.1 1998 Objectives";#N/A,#N/A,FALSE,"A.2 President's Measures";#N/A,#N/A,FALSE,"A.3 Commentary"}</definedName>
    <definedName name="wrn.Print_full." localSheetId="4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localSheetId="2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Quarter._.1._.Forecast." localSheetId="4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localSheetId="2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localSheetId="4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localSheetId="2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localSheetId="4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localSheetId="2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localSheetId="4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localSheetId="2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nta._.Total." localSheetId="4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" localSheetId="2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olling._.forecast._.per._.department." localSheetId="4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olling._.forecast._.per._.department." localSheetId="2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TZ." localSheetId="4" hidden="1">{#N/A,#N/A,FALSE,"RLI 1996-97";#N/A,#N/A,FALSE,"CYRLI";#N/A,#N/A,FALSE,"Owners Tax Return"}</definedName>
    <definedName name="wrn.RTZ." localSheetId="2" hidden="1">{#N/A,#N/A,FALSE,"RLI 1996-97";#N/A,#N/A,FALSE,"CYRLI";#N/A,#N/A,FALSE,"Owners Tax Return"}</definedName>
    <definedName name="wrn.RTZ." hidden="1">{#N/A,#N/A,FALSE,"RLI 1996-97";#N/A,#N/A,FALSE,"CYRLI";#N/A,#N/A,FALSE,"Owners Tax Return"}</definedName>
    <definedName name="wrn.Supplemental._.Pkg.." localSheetId="4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localSheetId="2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localSheetId="4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localSheetId="2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sw" localSheetId="4" hidden="1">{#N/A,#N/A,FALSE,"Aging Summary";#N/A,#N/A,FALSE,"Ratio Analysis";#N/A,#N/A,FALSE,"Test 120 Day Accts";#N/A,#N/A,FALSE,"Tickmarks"}</definedName>
    <definedName name="wsw" localSheetId="2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wsw" localSheetId="4" hidden="1">{#N/A,#N/A,FALSE,"Aging Summary";#N/A,#N/A,FALSE,"Ratio Analysis";#N/A,#N/A,FALSE,"Test 120 Day Accts";#N/A,#N/A,FALSE,"Tickmarks"}</definedName>
    <definedName name="wswwsw" localSheetId="2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ww" localSheetId="4" hidden="1">{#N/A,#N/A,FALSE,"Aging Summary";#N/A,#N/A,FALSE,"Ratio Analysis";#N/A,#N/A,FALSE,"Test 120 Day Accts";#N/A,#N/A,FALSE,"Tickmarks"}</definedName>
    <definedName name="www" localSheetId="2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 localSheetId="4" hidden="1">{#N/A,#N/A,FALSE,"Aging Summary";#N/A,#N/A,FALSE,"Ratio Analysis";#N/A,#N/A,FALSE,"Test 120 Day Accts";#N/A,#N/A,FALSE,"Tickmarks"}</definedName>
    <definedName name="x" localSheetId="2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dedfe" localSheetId="4" hidden="1">{#N/A,#N/A,FALSE,"Aging Summary";#N/A,#N/A,FALSE,"Ratio Analysis";#N/A,#N/A,FALSE,"Test 120 Day Accts";#N/A,#N/A,FALSE,"Tickmarks"}</definedName>
    <definedName name="xdedfe" localSheetId="2" hidden="1">{#N/A,#N/A,FALSE,"Aging Summary";#N/A,#N/A,FALSE,"Ratio Analysis";#N/A,#N/A,FALSE,"Test 120 Day Accts";#N/A,#N/A,FALSE,"Tickmarks"}</definedName>
    <definedName name="xdedfe" hidden="1">{#N/A,#N/A,FALSE,"Aging Summary";#N/A,#N/A,FALSE,"Ratio Analysis";#N/A,#N/A,FALSE,"Test 120 Day Accts";#N/A,#N/A,FALSE,"Tickmarks"}</definedName>
    <definedName name="XREF_COLUMN_1" localSheetId="1" hidden="1">#REF!</definedName>
    <definedName name="XREF_COLUMN_1" localSheetId="4" hidden="1">#REF!</definedName>
    <definedName name="XREF_COLUMN_1" hidden="1">#REF!</definedName>
    <definedName name="XREF_COLUMN_10" localSheetId="1" hidden="1">[10]Movimiento!#REF!</definedName>
    <definedName name="XREF_COLUMN_10" localSheetId="4" hidden="1">[10]Movimiento!#REF!</definedName>
    <definedName name="XREF_COLUMN_10" hidden="1">[10]Movimiento!#REF!</definedName>
    <definedName name="XREF_COLUMN_11" localSheetId="1" hidden="1">#REF!</definedName>
    <definedName name="XREF_COLUMN_11" localSheetId="4" hidden="1">#REF!</definedName>
    <definedName name="XREF_COLUMN_11" hidden="1">#REF!</definedName>
    <definedName name="XREF_COLUMN_12" localSheetId="1" hidden="1">#REF!</definedName>
    <definedName name="XREF_COLUMN_12" localSheetId="4" hidden="1">#REF!</definedName>
    <definedName name="XREF_COLUMN_12" hidden="1">#REF!</definedName>
    <definedName name="XREF_COLUMN_13" localSheetId="1" hidden="1">[10]Movimiento!#REF!</definedName>
    <definedName name="XREF_COLUMN_13" localSheetId="4" hidden="1">[10]Movimiento!#REF!</definedName>
    <definedName name="XREF_COLUMN_13" hidden="1">[10]Movimiento!#REF!</definedName>
    <definedName name="XREF_COLUMN_14" localSheetId="1" hidden="1">[10]Movimiento!#REF!</definedName>
    <definedName name="XREF_COLUMN_14" localSheetId="4" hidden="1">[10]Movimiento!#REF!</definedName>
    <definedName name="XREF_COLUMN_14" hidden="1">[10]Movimiento!#REF!</definedName>
    <definedName name="XREF_COLUMN_15" localSheetId="1" hidden="1">'[10]Dep ejercicio'!#REF!</definedName>
    <definedName name="XREF_COLUMN_15" localSheetId="4" hidden="1">'[10]Dep ejercicio'!#REF!</definedName>
    <definedName name="XREF_COLUMN_15" hidden="1">'[10]Dep ejercicio'!#REF!</definedName>
    <definedName name="XREF_COLUMN_16" localSheetId="1" hidden="1">#REF!</definedName>
    <definedName name="XREF_COLUMN_16" localSheetId="4" hidden="1">#REF!</definedName>
    <definedName name="XREF_COLUMN_16" hidden="1">#REF!</definedName>
    <definedName name="XREF_COLUMN_17" localSheetId="1" hidden="1">#REF!</definedName>
    <definedName name="XREF_COLUMN_17" localSheetId="4" hidden="1">#REF!</definedName>
    <definedName name="XREF_COLUMN_17" hidden="1">#REF!</definedName>
    <definedName name="XREF_COLUMN_18" localSheetId="1" hidden="1">'[10]Dep acumulada'!#REF!</definedName>
    <definedName name="XREF_COLUMN_18" localSheetId="4" hidden="1">'[10]Dep acumulada'!#REF!</definedName>
    <definedName name="XREF_COLUMN_18" hidden="1">'[10]Dep acumulada'!#REF!</definedName>
    <definedName name="XREF_COLUMN_19" localSheetId="1" hidden="1">#REF!</definedName>
    <definedName name="XREF_COLUMN_19" localSheetId="4" hidden="1">#REF!</definedName>
    <definedName name="XREF_COLUMN_19" hidden="1">#REF!</definedName>
    <definedName name="XREF_COLUMN_2" localSheetId="1" hidden="1">#REF!</definedName>
    <definedName name="XREF_COLUMN_2" localSheetId="4" hidden="1">#REF!</definedName>
    <definedName name="XREF_COLUMN_2" hidden="1">#REF!</definedName>
    <definedName name="XREF_COLUMN_20" localSheetId="1" hidden="1">[10]Movimiento!#REF!</definedName>
    <definedName name="XREF_COLUMN_20" localSheetId="4" hidden="1">[10]Movimiento!#REF!</definedName>
    <definedName name="XREF_COLUMN_20" hidden="1">[10]Movimiento!#REF!</definedName>
    <definedName name="XREF_COLUMN_24" localSheetId="1" hidden="1">#REF!</definedName>
    <definedName name="XREF_COLUMN_24" localSheetId="4" hidden="1">#REF!</definedName>
    <definedName name="XREF_COLUMN_24" hidden="1">#REF!</definedName>
    <definedName name="XREF_COLUMN_29" localSheetId="1" hidden="1">#REF!</definedName>
    <definedName name="XREF_COLUMN_29" localSheetId="4" hidden="1">#REF!</definedName>
    <definedName name="XREF_COLUMN_29" hidden="1">#REF!</definedName>
    <definedName name="XREF_COLUMN_3" localSheetId="1" hidden="1">#REF!</definedName>
    <definedName name="XREF_COLUMN_3" localSheetId="4" hidden="1">#REF!</definedName>
    <definedName name="XREF_COLUMN_3" hidden="1">#REF!</definedName>
    <definedName name="XREF_COLUMN_30" localSheetId="1" hidden="1">#REF!</definedName>
    <definedName name="XREF_COLUMN_30" localSheetId="4" hidden="1">#REF!</definedName>
    <definedName name="XREF_COLUMN_30" hidden="1">#REF!</definedName>
    <definedName name="XREF_COLUMN_4" localSheetId="1" hidden="1">#REF!</definedName>
    <definedName name="XREF_COLUMN_4" localSheetId="4" hidden="1">#REF!</definedName>
    <definedName name="XREF_COLUMN_4" hidden="1">#REF!</definedName>
    <definedName name="XREF_COLUMN_5" localSheetId="1" hidden="1">#REF!</definedName>
    <definedName name="XREF_COLUMN_5" localSheetId="4" hidden="1">#REF!</definedName>
    <definedName name="XREF_COLUMN_5" hidden="1">#REF!</definedName>
    <definedName name="XREF_COLUMN_6" localSheetId="1" hidden="1">#REF!</definedName>
    <definedName name="XREF_COLUMN_6" localSheetId="4" hidden="1">#REF!</definedName>
    <definedName name="XREF_COLUMN_6" hidden="1">#REF!</definedName>
    <definedName name="XREF_COLUMN_7" localSheetId="1" hidden="1">#REF!</definedName>
    <definedName name="XREF_COLUMN_7" localSheetId="4" hidden="1">#REF!</definedName>
    <definedName name="XREF_COLUMN_7" hidden="1">#REF!</definedName>
    <definedName name="XREF_COLUMN_8" localSheetId="1" hidden="1">#REF!</definedName>
    <definedName name="XREF_COLUMN_8" localSheetId="4" hidden="1">#REF!</definedName>
    <definedName name="XREF_COLUMN_8" hidden="1">#REF!</definedName>
    <definedName name="XREF_COLUMN_9" localSheetId="1" hidden="1">#REF!</definedName>
    <definedName name="XREF_COLUMN_9" localSheetId="4" hidden="1">#REF!</definedName>
    <definedName name="XREF_COLUMN_9" hidden="1">#REF!</definedName>
    <definedName name="XRefActiveRow" localSheetId="1" hidden="1">#REF!</definedName>
    <definedName name="XRefActiveRow" localSheetId="4" hidden="1">#REF!</definedName>
    <definedName name="XRefActiveRow" hidden="1">#REF!</definedName>
    <definedName name="XRefColumnsCount" hidden="1">7</definedName>
    <definedName name="XRefCopy1" localSheetId="1" hidden="1">#REF!</definedName>
    <definedName name="XRefCopy1" localSheetId="4" hidden="1">#REF!</definedName>
    <definedName name="XRefCopy1" hidden="1">#REF!</definedName>
    <definedName name="XRefCopy10" localSheetId="1" hidden="1">#REF!</definedName>
    <definedName name="XRefCopy10" localSheetId="4" hidden="1">#REF!</definedName>
    <definedName name="XRefCopy10" hidden="1">#REF!</definedName>
    <definedName name="XRefCopy10Row" localSheetId="1" hidden="1">#REF!</definedName>
    <definedName name="XRefCopy10Row" localSheetId="4" hidden="1">#REF!</definedName>
    <definedName name="XRefCopy10Row" hidden="1">#REF!</definedName>
    <definedName name="XRefCopy11" localSheetId="1" hidden="1">#REF!</definedName>
    <definedName name="XRefCopy11" localSheetId="4" hidden="1">#REF!</definedName>
    <definedName name="XRefCopy11" hidden="1">#REF!</definedName>
    <definedName name="XRefCopy11Row" localSheetId="1" hidden="1">#REF!</definedName>
    <definedName name="XRefCopy11Row" localSheetId="4" hidden="1">#REF!</definedName>
    <definedName name="XRefCopy11Row" hidden="1">#REF!</definedName>
    <definedName name="XRefCopy12" localSheetId="1" hidden="1">#REF!</definedName>
    <definedName name="XRefCopy12" localSheetId="4" hidden="1">#REF!</definedName>
    <definedName name="XRefCopy12" hidden="1">#REF!</definedName>
    <definedName name="XRefCopy12Row" localSheetId="1" hidden="1">#REF!</definedName>
    <definedName name="XRefCopy12Row" localSheetId="4" hidden="1">#REF!</definedName>
    <definedName name="XRefCopy12Row" hidden="1">#REF!</definedName>
    <definedName name="XRefCopy13" localSheetId="1" hidden="1">#REF!</definedName>
    <definedName name="XRefCopy13" localSheetId="4" hidden="1">#REF!</definedName>
    <definedName name="XRefCopy13" hidden="1">#REF!</definedName>
    <definedName name="XRefCopy13Row" localSheetId="1" hidden="1">#REF!</definedName>
    <definedName name="XRefCopy13Row" localSheetId="4" hidden="1">#REF!</definedName>
    <definedName name="XRefCopy13Row" hidden="1">#REF!</definedName>
    <definedName name="XRefCopy14" localSheetId="1" hidden="1">#REF!</definedName>
    <definedName name="XRefCopy14" localSheetId="4" hidden="1">#REF!</definedName>
    <definedName name="XRefCopy14" hidden="1">#REF!</definedName>
    <definedName name="XRefCopy14Row" localSheetId="1" hidden="1">#REF!</definedName>
    <definedName name="XRefCopy14Row" localSheetId="4" hidden="1">#REF!</definedName>
    <definedName name="XRefCopy14Row" hidden="1">#REF!</definedName>
    <definedName name="XRefCopy15" localSheetId="1" hidden="1">#REF!</definedName>
    <definedName name="XRefCopy15" localSheetId="4" hidden="1">#REF!</definedName>
    <definedName name="XRefCopy15" hidden="1">#REF!</definedName>
    <definedName name="XRefCopy15Row" localSheetId="1" hidden="1">#REF!</definedName>
    <definedName name="XRefCopy15Row" localSheetId="4" hidden="1">#REF!</definedName>
    <definedName name="XRefCopy15Row" hidden="1">#REF!</definedName>
    <definedName name="XRefCopy16" localSheetId="1" hidden="1">#REF!</definedName>
    <definedName name="XRefCopy16" localSheetId="4" hidden="1">#REF!</definedName>
    <definedName name="XRefCopy16" hidden="1">#REF!</definedName>
    <definedName name="XRefCopy16Row" localSheetId="1" hidden="1">#REF!</definedName>
    <definedName name="XRefCopy16Row" localSheetId="4" hidden="1">#REF!</definedName>
    <definedName name="XRefCopy16Row" hidden="1">#REF!</definedName>
    <definedName name="XRefCopy17" localSheetId="1" hidden="1">#REF!</definedName>
    <definedName name="XRefCopy17" localSheetId="4" hidden="1">#REF!</definedName>
    <definedName name="XRefCopy17" hidden="1">#REF!</definedName>
    <definedName name="XRefCopy17Row" localSheetId="1" hidden="1">#REF!</definedName>
    <definedName name="XRefCopy17Row" localSheetId="4" hidden="1">#REF!</definedName>
    <definedName name="XRefCopy17Row" hidden="1">#REF!</definedName>
    <definedName name="XRefCopy18" localSheetId="1" hidden="1">#REF!</definedName>
    <definedName name="XRefCopy18" localSheetId="4" hidden="1">#REF!</definedName>
    <definedName name="XRefCopy18" hidden="1">#REF!</definedName>
    <definedName name="XRefCopy18Row" localSheetId="1" hidden="1">#REF!</definedName>
    <definedName name="XRefCopy18Row" localSheetId="4" hidden="1">#REF!</definedName>
    <definedName name="XRefCopy18Row" hidden="1">#REF!</definedName>
    <definedName name="XRefCopy19" localSheetId="1" hidden="1">[10]Movimiento!#REF!</definedName>
    <definedName name="XRefCopy19" localSheetId="4" hidden="1">[10]Movimiento!#REF!</definedName>
    <definedName name="XRefCopy19" hidden="1">[10]Movimiento!#REF!</definedName>
    <definedName name="XRefCopy19Row" localSheetId="1" hidden="1">#REF!</definedName>
    <definedName name="XRefCopy19Row" localSheetId="4" hidden="1">#REF!</definedName>
    <definedName name="XRefCopy19Row" hidden="1">#REF!</definedName>
    <definedName name="XRefCopy1Row" localSheetId="1" hidden="1">#REF!</definedName>
    <definedName name="XRefCopy1Row" localSheetId="4" hidden="1">#REF!</definedName>
    <definedName name="XRefCopy1Row" hidden="1">#REF!</definedName>
    <definedName name="XRefCopy2" localSheetId="1" hidden="1">#REF!</definedName>
    <definedName name="XRefCopy2" localSheetId="4" hidden="1">#REF!</definedName>
    <definedName name="XRefCopy2" hidden="1">#REF!</definedName>
    <definedName name="XRefCopy20" localSheetId="1" hidden="1">[10]Movimiento!#REF!</definedName>
    <definedName name="XRefCopy20" localSheetId="4" hidden="1">[10]Movimiento!#REF!</definedName>
    <definedName name="XRefCopy20" hidden="1">[10]Movimiento!#REF!</definedName>
    <definedName name="XRefCopy20Row" localSheetId="1" hidden="1">#REF!</definedName>
    <definedName name="XRefCopy20Row" localSheetId="4" hidden="1">#REF!</definedName>
    <definedName name="XRefCopy20Row" hidden="1">#REF!</definedName>
    <definedName name="XRefCopy21" localSheetId="1" hidden="1">[10]Movimiento!#REF!</definedName>
    <definedName name="XRefCopy21" localSheetId="4" hidden="1">[10]Movimiento!#REF!</definedName>
    <definedName name="XRefCopy21" hidden="1">[10]Movimiento!#REF!</definedName>
    <definedName name="XRefCopy21Row" localSheetId="1" hidden="1">#REF!</definedName>
    <definedName name="XRefCopy21Row" localSheetId="4" hidden="1">#REF!</definedName>
    <definedName name="XRefCopy21Row" hidden="1">#REF!</definedName>
    <definedName name="XRefCopy22" localSheetId="1" hidden="1">[10]Movimiento!#REF!</definedName>
    <definedName name="XRefCopy22" localSheetId="4" hidden="1">[10]Movimiento!#REF!</definedName>
    <definedName name="XRefCopy22" hidden="1">[10]Movimiento!#REF!</definedName>
    <definedName name="XRefCopy22Row" localSheetId="1" hidden="1">#REF!</definedName>
    <definedName name="XRefCopy22Row" localSheetId="4" hidden="1">#REF!</definedName>
    <definedName name="XRefCopy22Row" hidden="1">#REF!</definedName>
    <definedName name="XRefCopy23" localSheetId="1" hidden="1">[10]Movimiento!#REF!</definedName>
    <definedName name="XRefCopy23" localSheetId="4" hidden="1">[10]Movimiento!#REF!</definedName>
    <definedName name="XRefCopy23" hidden="1">[10]Movimiento!#REF!</definedName>
    <definedName name="XRefCopy23Row" localSheetId="1" hidden="1">#REF!</definedName>
    <definedName name="XRefCopy23Row" localSheetId="4" hidden="1">#REF!</definedName>
    <definedName name="XRefCopy23Row" hidden="1">#REF!</definedName>
    <definedName name="XRefCopy24" localSheetId="1" hidden="1">'[10]Dep ejercicio'!#REF!</definedName>
    <definedName name="XRefCopy24" localSheetId="4" hidden="1">'[10]Dep ejercicio'!#REF!</definedName>
    <definedName name="XRefCopy24" hidden="1">'[10]Dep ejercicio'!#REF!</definedName>
    <definedName name="XRefCopy24Row" localSheetId="1" hidden="1">#REF!</definedName>
    <definedName name="XRefCopy24Row" localSheetId="4" hidden="1">#REF!</definedName>
    <definedName name="XRefCopy24Row" hidden="1">#REF!</definedName>
    <definedName name="XRefCopy25Row" localSheetId="1" hidden="1">#REF!</definedName>
    <definedName name="XRefCopy25Row" localSheetId="4" hidden="1">#REF!</definedName>
    <definedName name="XRefCopy25Row" hidden="1">#REF!</definedName>
    <definedName name="XRefCopy26Row" localSheetId="1" hidden="1">#REF!</definedName>
    <definedName name="XRefCopy26Row" localSheetId="4" hidden="1">#REF!</definedName>
    <definedName name="XRefCopy26Row" hidden="1">#REF!</definedName>
    <definedName name="XRefCopy27Row" localSheetId="1" hidden="1">#REF!</definedName>
    <definedName name="XRefCopy27Row" localSheetId="4" hidden="1">#REF!</definedName>
    <definedName name="XRefCopy27Row" hidden="1">#REF!</definedName>
    <definedName name="XRefCopy28Row" localSheetId="1" hidden="1">#REF!</definedName>
    <definedName name="XRefCopy28Row" localSheetId="4" hidden="1">#REF!</definedName>
    <definedName name="XRefCopy28Row" hidden="1">#REF!</definedName>
    <definedName name="XRefCopy29Row" localSheetId="1" hidden="1">#REF!</definedName>
    <definedName name="XRefCopy29Row" localSheetId="4" hidden="1">#REF!</definedName>
    <definedName name="XRefCopy29Row" hidden="1">#REF!</definedName>
    <definedName name="XRefCopy2Row" localSheetId="1" hidden="1">#REF!</definedName>
    <definedName name="XRefCopy2Row" localSheetId="4" hidden="1">#REF!</definedName>
    <definedName name="XRefCopy2Row" hidden="1">#REF!</definedName>
    <definedName name="XRefCopy3" localSheetId="1" hidden="1">#REF!</definedName>
    <definedName name="XRefCopy3" localSheetId="4" hidden="1">#REF!</definedName>
    <definedName name="XRefCopy3" hidden="1">#REF!</definedName>
    <definedName name="XRefCopy30" localSheetId="1" hidden="1">[10]Movimiento!#REF!</definedName>
    <definedName name="XRefCopy30" localSheetId="4" hidden="1">[10]Movimiento!#REF!</definedName>
    <definedName name="XRefCopy30" hidden="1">[10]Movimiento!#REF!</definedName>
    <definedName name="XRefCopy30Row" localSheetId="1" hidden="1">#REF!</definedName>
    <definedName name="XRefCopy30Row" localSheetId="4" hidden="1">#REF!</definedName>
    <definedName name="XRefCopy30Row" hidden="1">#REF!</definedName>
    <definedName name="XRefCopy31" localSheetId="1" hidden="1">[10]Movimiento!#REF!</definedName>
    <definedName name="XRefCopy31" localSheetId="4" hidden="1">[10]Movimiento!#REF!</definedName>
    <definedName name="XRefCopy31" hidden="1">[10]Movimiento!#REF!</definedName>
    <definedName name="XRefCopy31Row" localSheetId="1" hidden="1">#REF!</definedName>
    <definedName name="XRefCopy31Row" localSheetId="4" hidden="1">#REF!</definedName>
    <definedName name="XRefCopy31Row" hidden="1">#REF!</definedName>
    <definedName name="XRefCopy3Row" localSheetId="1" hidden="1">#REF!</definedName>
    <definedName name="XRefCopy3Row" localSheetId="4" hidden="1">#REF!</definedName>
    <definedName name="XRefCopy3Row" hidden="1">#REF!</definedName>
    <definedName name="XRefCopy4" localSheetId="1" hidden="1">#REF!</definedName>
    <definedName name="XRefCopy4" localSheetId="4" hidden="1">#REF!</definedName>
    <definedName name="XRefCopy4" hidden="1">#REF!</definedName>
    <definedName name="XRefCopy46Row" localSheetId="1" hidden="1">#REF!</definedName>
    <definedName name="XRefCopy46Row" localSheetId="4" hidden="1">#REF!</definedName>
    <definedName name="XRefCopy46Row" hidden="1">#REF!</definedName>
    <definedName name="XRefCopy4Row" localSheetId="1" hidden="1">#REF!</definedName>
    <definedName name="XRefCopy4Row" localSheetId="4" hidden="1">#REF!</definedName>
    <definedName name="XRefCopy4Row" hidden="1">#REF!</definedName>
    <definedName name="XRefCopy5" localSheetId="1" hidden="1">#REF!</definedName>
    <definedName name="XRefCopy5" localSheetId="4" hidden="1">#REF!</definedName>
    <definedName name="XRefCopy5" hidden="1">#REF!</definedName>
    <definedName name="XRefCopy52Row" localSheetId="1" hidden="1">#REF!</definedName>
    <definedName name="XRefCopy52Row" localSheetId="4" hidden="1">#REF!</definedName>
    <definedName name="XRefCopy52Row" hidden="1">#REF!</definedName>
    <definedName name="XRefCopy53" localSheetId="1" hidden="1">'[10]Dep ejercicio'!#REF!</definedName>
    <definedName name="XRefCopy53" localSheetId="4" hidden="1">'[10]Dep ejercicio'!#REF!</definedName>
    <definedName name="XRefCopy53" hidden="1">'[10]Dep ejercicio'!#REF!</definedName>
    <definedName name="XRefCopy53Row" localSheetId="1" hidden="1">#REF!</definedName>
    <definedName name="XRefCopy53Row" localSheetId="4" hidden="1">#REF!</definedName>
    <definedName name="XRefCopy53Row" hidden="1">#REF!</definedName>
    <definedName name="XRefCopy5Row" localSheetId="1" hidden="1">[11]XREF!#REF!</definedName>
    <definedName name="XRefCopy5Row" localSheetId="4" hidden="1">[11]XREF!#REF!</definedName>
    <definedName name="XRefCopy5Row" hidden="1">[11]XREF!#REF!</definedName>
    <definedName name="XRefCopy6" localSheetId="1" hidden="1">#REF!</definedName>
    <definedName name="XRefCopy6" localSheetId="4" hidden="1">#REF!</definedName>
    <definedName name="XRefCopy6" hidden="1">#REF!</definedName>
    <definedName name="XRefCopy6Row" localSheetId="1" hidden="1">[11]XREF!#REF!</definedName>
    <definedName name="XRefCopy6Row" localSheetId="4" hidden="1">[11]XREF!#REF!</definedName>
    <definedName name="XRefCopy6Row" hidden="1">[11]XREF!#REF!</definedName>
    <definedName name="XRefCopy7" localSheetId="1" hidden="1">#REF!</definedName>
    <definedName name="XRefCopy7" localSheetId="4" hidden="1">#REF!</definedName>
    <definedName name="XRefCopy7" hidden="1">#REF!</definedName>
    <definedName name="XRefCopy7Row" localSheetId="1" hidden="1">#REF!</definedName>
    <definedName name="XRefCopy7Row" localSheetId="4" hidden="1">#REF!</definedName>
    <definedName name="XRefCopy7Row" hidden="1">#REF!</definedName>
    <definedName name="XRefCopy8" localSheetId="1" hidden="1">#REF!</definedName>
    <definedName name="XRefCopy8" localSheetId="4" hidden="1">#REF!</definedName>
    <definedName name="XRefCopy8" hidden="1">#REF!</definedName>
    <definedName name="XRefCopy8Row" localSheetId="1" hidden="1">#REF!</definedName>
    <definedName name="XRefCopy8Row" localSheetId="4" hidden="1">#REF!</definedName>
    <definedName name="XRefCopy8Row" hidden="1">#REF!</definedName>
    <definedName name="XRefCopy9" localSheetId="1" hidden="1">#REF!</definedName>
    <definedName name="XRefCopy9" localSheetId="4" hidden="1">#REF!</definedName>
    <definedName name="XRefCopy9" hidden="1">#REF!</definedName>
    <definedName name="XRefCopy9Row" localSheetId="1" hidden="1">#REF!</definedName>
    <definedName name="XRefCopy9Row" localSheetId="4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4" hidden="1">#REF!</definedName>
    <definedName name="XRefPaste1" hidden="1">#REF!</definedName>
    <definedName name="XRefPaste10" localSheetId="1" hidden="1">#REF!</definedName>
    <definedName name="XRefPaste10" localSheetId="4" hidden="1">#REF!</definedName>
    <definedName name="XRefPaste10" hidden="1">#REF!</definedName>
    <definedName name="XRefPaste10Row" localSheetId="1" hidden="1">#REF!</definedName>
    <definedName name="XRefPaste10Row" localSheetId="4" hidden="1">#REF!</definedName>
    <definedName name="XRefPaste10Row" hidden="1">#REF!</definedName>
    <definedName name="XRefPaste11" localSheetId="1" hidden="1">#REF!</definedName>
    <definedName name="XRefPaste11" localSheetId="4" hidden="1">#REF!</definedName>
    <definedName name="XRefPaste11" hidden="1">#REF!</definedName>
    <definedName name="XRefPaste11Row" localSheetId="1" hidden="1">#REF!</definedName>
    <definedName name="XRefPaste11Row" localSheetId="4" hidden="1">#REF!</definedName>
    <definedName name="XRefPaste11Row" hidden="1">#REF!</definedName>
    <definedName name="XRefPaste12" localSheetId="1" hidden="1">#REF!</definedName>
    <definedName name="XRefPaste12" localSheetId="4" hidden="1">#REF!</definedName>
    <definedName name="XRefPaste12" hidden="1">#REF!</definedName>
    <definedName name="XRefPaste12Row" localSheetId="1" hidden="1">#REF!</definedName>
    <definedName name="XRefPaste12Row" localSheetId="4" hidden="1">#REF!</definedName>
    <definedName name="XRefPaste12Row" hidden="1">#REF!</definedName>
    <definedName name="XRefPaste13" localSheetId="1" hidden="1">#REF!</definedName>
    <definedName name="XRefPaste13" localSheetId="4" hidden="1">#REF!</definedName>
    <definedName name="XRefPaste13" hidden="1">#REF!</definedName>
    <definedName name="XRefPaste13Row" localSheetId="1" hidden="1">#REF!</definedName>
    <definedName name="XRefPaste13Row" localSheetId="4" hidden="1">#REF!</definedName>
    <definedName name="XRefPaste13Row" hidden="1">#REF!</definedName>
    <definedName name="XRefPaste14" localSheetId="1" hidden="1">[10]Movimiento!#REF!</definedName>
    <definedName name="XRefPaste14" localSheetId="4" hidden="1">[10]Movimiento!#REF!</definedName>
    <definedName name="XRefPaste14" hidden="1">[10]Movimiento!#REF!</definedName>
    <definedName name="XRefPaste14Row" localSheetId="1" hidden="1">#REF!</definedName>
    <definedName name="XRefPaste14Row" localSheetId="4" hidden="1">#REF!</definedName>
    <definedName name="XRefPaste14Row" hidden="1">#REF!</definedName>
    <definedName name="XRefPaste15Row" localSheetId="1" hidden="1">#REF!</definedName>
    <definedName name="XRefPaste15Row" localSheetId="4" hidden="1">#REF!</definedName>
    <definedName name="XRefPaste15Row" hidden="1">#REF!</definedName>
    <definedName name="XRefPaste16" localSheetId="1" hidden="1">[10]Movimiento!#REF!</definedName>
    <definedName name="XRefPaste16" localSheetId="4" hidden="1">[10]Movimiento!#REF!</definedName>
    <definedName name="XRefPaste16" hidden="1">[10]Movimiento!#REF!</definedName>
    <definedName name="XRefPaste16Row" localSheetId="1" hidden="1">#REF!</definedName>
    <definedName name="XRefPaste16Row" localSheetId="4" hidden="1">#REF!</definedName>
    <definedName name="XRefPaste16Row" hidden="1">#REF!</definedName>
    <definedName name="XRefPaste17" localSheetId="1" hidden="1">[10]Movimiento!#REF!</definedName>
    <definedName name="XRefPaste17" localSheetId="4" hidden="1">[10]Movimiento!#REF!</definedName>
    <definedName name="XRefPaste17" hidden="1">[10]Movimiento!#REF!</definedName>
    <definedName name="XRefPaste17Row" localSheetId="1" hidden="1">#REF!</definedName>
    <definedName name="XRefPaste17Row" localSheetId="4" hidden="1">#REF!</definedName>
    <definedName name="XRefPaste17Row" hidden="1">#REF!</definedName>
    <definedName name="XRefPaste18" localSheetId="1" hidden="1">[10]Movimiento!#REF!</definedName>
    <definedName name="XRefPaste18" localSheetId="4" hidden="1">[10]Movimiento!#REF!</definedName>
    <definedName name="XRefPaste18" hidden="1">[10]Movimiento!#REF!</definedName>
    <definedName name="XRefPaste18Row" localSheetId="1" hidden="1">#REF!</definedName>
    <definedName name="XRefPaste18Row" localSheetId="4" hidden="1">#REF!</definedName>
    <definedName name="XRefPaste18Row" hidden="1">#REF!</definedName>
    <definedName name="XRefPaste19" localSheetId="1" hidden="1">[10]Movimiento!#REF!</definedName>
    <definedName name="XRefPaste19" localSheetId="4" hidden="1">[10]Movimiento!#REF!</definedName>
    <definedName name="XRefPaste19" hidden="1">[10]Movimiento!#REF!</definedName>
    <definedName name="XRefPaste19Row" localSheetId="1" hidden="1">#REF!</definedName>
    <definedName name="XRefPaste19Row" localSheetId="4" hidden="1">#REF!</definedName>
    <definedName name="XRefPaste19Row" hidden="1">#REF!</definedName>
    <definedName name="XRefPaste1Row" localSheetId="1" hidden="1">#REF!</definedName>
    <definedName name="XRefPaste1Row" localSheetId="4" hidden="1">#REF!</definedName>
    <definedName name="XRefPaste1Row" hidden="1">#REF!</definedName>
    <definedName name="XRefPaste2" localSheetId="1" hidden="1">#REF!</definedName>
    <definedName name="XRefPaste2" localSheetId="4" hidden="1">#REF!</definedName>
    <definedName name="XRefPaste2" hidden="1">#REF!</definedName>
    <definedName name="XRefPaste20" localSheetId="1" hidden="1">[10]Movimiento!#REF!</definedName>
    <definedName name="XRefPaste20" localSheetId="4" hidden="1">[10]Movimiento!#REF!</definedName>
    <definedName name="XRefPaste20" hidden="1">[10]Movimiento!#REF!</definedName>
    <definedName name="XRefPaste20Row" localSheetId="1" hidden="1">#REF!</definedName>
    <definedName name="XRefPaste20Row" localSheetId="4" hidden="1">#REF!</definedName>
    <definedName name="XRefPaste20Row" hidden="1">#REF!</definedName>
    <definedName name="XRefPaste21Row" localSheetId="1" hidden="1">#REF!</definedName>
    <definedName name="XRefPaste21Row" localSheetId="4" hidden="1">#REF!</definedName>
    <definedName name="XRefPaste21Row" hidden="1">#REF!</definedName>
    <definedName name="XRefPaste22" localSheetId="1" hidden="1">#REF!</definedName>
    <definedName name="XRefPaste22" localSheetId="4" hidden="1">#REF!</definedName>
    <definedName name="XRefPaste22" hidden="1">#REF!</definedName>
    <definedName name="XRefPaste22Row" localSheetId="1" hidden="1">#REF!</definedName>
    <definedName name="XRefPaste22Row" localSheetId="4" hidden="1">#REF!</definedName>
    <definedName name="XRefPaste22Row" hidden="1">#REF!</definedName>
    <definedName name="XRefPaste23" localSheetId="1" hidden="1">#REF!</definedName>
    <definedName name="XRefPaste23" localSheetId="4" hidden="1">#REF!</definedName>
    <definedName name="XRefPaste23" hidden="1">#REF!</definedName>
    <definedName name="XRefPaste23Row" localSheetId="1" hidden="1">#REF!</definedName>
    <definedName name="XRefPaste23Row" localSheetId="4" hidden="1">#REF!</definedName>
    <definedName name="XRefPaste23Row" hidden="1">#REF!</definedName>
    <definedName name="XRefPaste24Row" localSheetId="1" hidden="1">#REF!</definedName>
    <definedName name="XRefPaste24Row" localSheetId="4" hidden="1">#REF!</definedName>
    <definedName name="XRefPaste24Row" hidden="1">#REF!</definedName>
    <definedName name="XRefPaste25Row" localSheetId="1" hidden="1">#REF!</definedName>
    <definedName name="XRefPaste25Row" localSheetId="4" hidden="1">#REF!</definedName>
    <definedName name="XRefPaste25Row" hidden="1">#REF!</definedName>
    <definedName name="XRefPaste26" localSheetId="1" hidden="1">#REF!</definedName>
    <definedName name="XRefPaste26" localSheetId="4" hidden="1">#REF!</definedName>
    <definedName name="XRefPaste26" hidden="1">#REF!</definedName>
    <definedName name="XRefPaste26Row" localSheetId="1" hidden="1">#REF!</definedName>
    <definedName name="XRefPaste26Row" localSheetId="4" hidden="1">#REF!</definedName>
    <definedName name="XRefPaste26Row" hidden="1">#REF!</definedName>
    <definedName name="XRefPaste27Row" localSheetId="1" hidden="1">#REF!</definedName>
    <definedName name="XRefPaste27Row" localSheetId="4" hidden="1">#REF!</definedName>
    <definedName name="XRefPaste27Row" hidden="1">#REF!</definedName>
    <definedName name="XRefPaste2Row" localSheetId="1" hidden="1">#REF!</definedName>
    <definedName name="XRefPaste2Row" localSheetId="4" hidden="1">#REF!</definedName>
    <definedName name="XRefPaste2Row" hidden="1">#REF!</definedName>
    <definedName name="XRefPaste3" localSheetId="1" hidden="1">#REF!</definedName>
    <definedName name="XRefPaste3" localSheetId="4" hidden="1">#REF!</definedName>
    <definedName name="XRefPaste3" hidden="1">#REF!</definedName>
    <definedName name="XRefPaste32" localSheetId="1" hidden="1">#REF!</definedName>
    <definedName name="XRefPaste32" localSheetId="4" hidden="1">#REF!</definedName>
    <definedName name="XRefPaste32" hidden="1">#REF!</definedName>
    <definedName name="XRefPaste33" localSheetId="1" hidden="1">#REF!</definedName>
    <definedName name="XRefPaste33" localSheetId="4" hidden="1">#REF!</definedName>
    <definedName name="XRefPaste33" hidden="1">#REF!</definedName>
    <definedName name="XRefPaste34" localSheetId="1" hidden="1">#REF!</definedName>
    <definedName name="XRefPaste34" localSheetId="4" hidden="1">#REF!</definedName>
    <definedName name="XRefPaste34" hidden="1">#REF!</definedName>
    <definedName name="XRefPaste3Row" localSheetId="1" hidden="1">#REF!</definedName>
    <definedName name="XRefPaste3Row" localSheetId="4" hidden="1">#REF!</definedName>
    <definedName name="XRefPaste3Row" hidden="1">#REF!</definedName>
    <definedName name="XRefPaste4" localSheetId="1" hidden="1">#REF!</definedName>
    <definedName name="XRefPaste4" localSheetId="4" hidden="1">#REF!</definedName>
    <definedName name="XRefPaste4" hidden="1">#REF!</definedName>
    <definedName name="XRefPaste41" localSheetId="1" hidden="1">#REF!</definedName>
    <definedName name="XRefPaste41" localSheetId="4" hidden="1">#REF!</definedName>
    <definedName name="XRefPaste41" hidden="1">#REF!</definedName>
    <definedName name="XRefPaste41Row" localSheetId="1" hidden="1">#REF!</definedName>
    <definedName name="XRefPaste41Row" localSheetId="4" hidden="1">#REF!</definedName>
    <definedName name="XRefPaste41Row" hidden="1">#REF!</definedName>
    <definedName name="XRefPaste42Row" localSheetId="1" hidden="1">#REF!</definedName>
    <definedName name="XRefPaste42Row" localSheetId="4" hidden="1">#REF!</definedName>
    <definedName name="XRefPaste42Row" hidden="1">#REF!</definedName>
    <definedName name="XRefPaste43Row" localSheetId="1" hidden="1">#REF!</definedName>
    <definedName name="XRefPaste43Row" localSheetId="4" hidden="1">#REF!</definedName>
    <definedName name="XRefPaste43Row" hidden="1">#REF!</definedName>
    <definedName name="XRefPaste44Row" localSheetId="1" hidden="1">#REF!</definedName>
    <definedName name="XRefPaste44Row" localSheetId="4" hidden="1">#REF!</definedName>
    <definedName name="XRefPaste44Row" hidden="1">#REF!</definedName>
    <definedName name="XRefPaste45Row" localSheetId="1" hidden="1">#REF!</definedName>
    <definedName name="XRefPaste45Row" localSheetId="4" hidden="1">#REF!</definedName>
    <definedName name="XRefPaste45Row" hidden="1">#REF!</definedName>
    <definedName name="XRefPaste46Row" localSheetId="1" hidden="1">#REF!</definedName>
    <definedName name="XRefPaste46Row" localSheetId="4" hidden="1">#REF!</definedName>
    <definedName name="XRefPaste46Row" hidden="1">#REF!</definedName>
    <definedName name="XRefPaste47" localSheetId="1" hidden="1">#REF!</definedName>
    <definedName name="XRefPaste47" localSheetId="4" hidden="1">#REF!</definedName>
    <definedName name="XRefPaste47" hidden="1">#REF!</definedName>
    <definedName name="XRefPaste47Row" localSheetId="1" hidden="1">#REF!</definedName>
    <definedName name="XRefPaste47Row" localSheetId="4" hidden="1">#REF!</definedName>
    <definedName name="XRefPaste47Row" hidden="1">#REF!</definedName>
    <definedName name="XRefPaste48Row" localSheetId="1" hidden="1">#REF!</definedName>
    <definedName name="XRefPaste48Row" localSheetId="4" hidden="1">#REF!</definedName>
    <definedName name="XRefPaste48Row" hidden="1">#REF!</definedName>
    <definedName name="XRefPaste49" localSheetId="1" hidden="1">#REF!</definedName>
    <definedName name="XRefPaste49" localSheetId="4" hidden="1">#REF!</definedName>
    <definedName name="XRefPaste49" hidden="1">#REF!</definedName>
    <definedName name="XRefPaste49Row" localSheetId="1" hidden="1">#REF!</definedName>
    <definedName name="XRefPaste49Row" localSheetId="4" hidden="1">#REF!</definedName>
    <definedName name="XRefPaste49Row" hidden="1">#REF!</definedName>
    <definedName name="XRefPaste4Row" localSheetId="1" hidden="1">#REF!</definedName>
    <definedName name="XRefPaste4Row" localSheetId="4" hidden="1">#REF!</definedName>
    <definedName name="XRefPaste4Row" hidden="1">#REF!</definedName>
    <definedName name="XRefPaste5" localSheetId="1" hidden="1">#REF!</definedName>
    <definedName name="XRefPaste5" localSheetId="4" hidden="1">#REF!</definedName>
    <definedName name="XRefPaste5" hidden="1">#REF!</definedName>
    <definedName name="XRefPaste50" localSheetId="1" hidden="1">#REF!</definedName>
    <definedName name="XRefPaste50" localSheetId="4" hidden="1">#REF!</definedName>
    <definedName name="XRefPaste50" hidden="1">#REF!</definedName>
    <definedName name="XRefPaste5Row" localSheetId="1" hidden="1">#REF!</definedName>
    <definedName name="XRefPaste5Row" localSheetId="4" hidden="1">#REF!</definedName>
    <definedName name="XRefPaste5Row" hidden="1">#REF!</definedName>
    <definedName name="XRefPaste6" localSheetId="1" hidden="1">#REF!</definedName>
    <definedName name="XRefPaste6" localSheetId="4" hidden="1">#REF!</definedName>
    <definedName name="XRefPaste6" hidden="1">#REF!</definedName>
    <definedName name="XRefPaste6Row" localSheetId="1" hidden="1">#REF!</definedName>
    <definedName name="XRefPaste6Row" localSheetId="4" hidden="1">#REF!</definedName>
    <definedName name="XRefPaste6Row" hidden="1">#REF!</definedName>
    <definedName name="XRefPaste7" localSheetId="1" hidden="1">#REF!</definedName>
    <definedName name="XRefPaste7" localSheetId="4" hidden="1">#REF!</definedName>
    <definedName name="XRefPaste7" hidden="1">#REF!</definedName>
    <definedName name="XRefPaste7Row" localSheetId="1" hidden="1">#REF!</definedName>
    <definedName name="XRefPaste7Row" localSheetId="4" hidden="1">#REF!</definedName>
    <definedName name="XRefPaste7Row" hidden="1">#REF!</definedName>
    <definedName name="XRefPaste8Row" localSheetId="1" hidden="1">#REF!</definedName>
    <definedName name="XRefPaste8Row" localSheetId="4" hidden="1">#REF!</definedName>
    <definedName name="XRefPaste8Row" hidden="1">#REF!</definedName>
    <definedName name="XRefPaste9" localSheetId="1" hidden="1">#REF!</definedName>
    <definedName name="XRefPaste9" localSheetId="4" hidden="1">#REF!</definedName>
    <definedName name="XRefPaste9" hidden="1">#REF!</definedName>
    <definedName name="XRefPaste9Row" localSheetId="1" hidden="1">#REF!</definedName>
    <definedName name="XRefPaste9Row" localSheetId="4" hidden="1">#REF!</definedName>
    <definedName name="XRefPaste9Row" hidden="1">#REF!</definedName>
    <definedName name="XRefPasteRangeCount" hidden="1">5</definedName>
    <definedName name="XX" localSheetId="5">#REF!</definedName>
    <definedName name="XX" localSheetId="1">#REF!</definedName>
    <definedName name="XX" localSheetId="4">#REF!</definedName>
    <definedName name="XX" localSheetId="3">#REF!</definedName>
    <definedName name="XX">#REF!</definedName>
    <definedName name="XXX" localSheetId="5">#REF!</definedName>
    <definedName name="XXX" localSheetId="1">#REF!</definedName>
    <definedName name="XXX" localSheetId="4">#REF!</definedName>
    <definedName name="XXX" localSheetId="3">#REF!</definedName>
    <definedName name="XXX">#REF!</definedName>
    <definedName name="yes" localSheetId="4" hidden="1">{#N/A,#N/A,FALSE,"Aging Summary";#N/A,#N/A,FALSE,"Ratio Analysis";#N/A,#N/A,FALSE,"Test 120 Day Accts";#N/A,#N/A,FALSE,"Tickmarks"}</definedName>
    <definedName name="yes" localSheetId="2" hidden="1">{#N/A,#N/A,FALSE,"Aging Summary";#N/A,#N/A,FALSE,"Ratio Analysis";#N/A,#N/A,FALSE,"Test 120 Day Accts";#N/A,#N/A,FALSE,"Tickmarks"}</definedName>
    <definedName name="yes" hidden="1">{#N/A,#N/A,FALSE,"Aging Summary";#N/A,#N/A,FALSE,"Ratio Analysis";#N/A,#N/A,FALSE,"Test 120 Day Accts";#N/A,#N/A,FALSE,"Tickmarks"}</definedName>
    <definedName name="yui" localSheetId="4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ui" localSheetId="2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u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YY" localSheetId="4" hidden="1">{#N/A,#N/A,FALSE,"Aging Summary";#N/A,#N/A,FALSE,"Ratio Analysis";#N/A,#N/A,FALSE,"Test 120 Day Accts";#N/A,#N/A,FALSE,"Tickmarks"}</definedName>
    <definedName name="YYY" localSheetId="2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y" localSheetId="4" hidden="1">{#N/A,#N/A,FALSE,"Aging Summary";#N/A,#N/A,FALSE,"Ratio Analysis";#N/A,#N/A,FALSE,"Test 120 Day Accts";#N/A,#N/A,FALSE,"Tickmarks"}</definedName>
    <definedName name="yyyy" localSheetId="2" hidden="1">{#N/A,#N/A,FALSE,"Aging Summary";#N/A,#N/A,FALSE,"Ratio Analysis";#N/A,#N/A,FALSE,"Test 120 Day Accts";#N/A,#N/A,FALSE,"Tickmarks"}</definedName>
    <definedName name="yyyy" hidden="1">{#N/A,#N/A,FALSE,"Aging Summary";#N/A,#N/A,FALSE,"Ratio Analysis";#N/A,#N/A,FALSE,"Test 120 Day Accts";#N/A,#N/A,FALSE,"Tickmarks"}</definedName>
    <definedName name="z" localSheetId="4" hidden="1">{#N/A,#N/A,FALSE,"Aging Summary";#N/A,#N/A,FALSE,"Ratio Analysis";#N/A,#N/A,FALSE,"Test 120 Day Accts";#N/A,#N/A,FALSE,"Tickmarks"}</definedName>
    <definedName name="z" localSheetId="2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02B13A4A_FC5F_4F48_B0B3_5EAEDDC95ABC_.wvu.FilterData" localSheetId="1" hidden="1">#REF!</definedName>
    <definedName name="Z_02B13A4A_FC5F_4F48_B0B3_5EAEDDC95ABC_.wvu.FilterData" localSheetId="4" hidden="1">#REF!</definedName>
    <definedName name="Z_02B13A4A_FC5F_4F48_B0B3_5EAEDDC95ABC_.wvu.FilterData" hidden="1">#REF!</definedName>
    <definedName name="Z_02B13A4A_FC5F_4F48_B0B3_5EAEDDC95ABC_.wvu.PrintArea" localSheetId="1" hidden="1">#REF!</definedName>
    <definedName name="Z_02B13A4A_FC5F_4F48_B0B3_5EAEDDC95ABC_.wvu.PrintArea" localSheetId="4" hidden="1">#REF!</definedName>
    <definedName name="Z_02B13A4A_FC5F_4F48_B0B3_5EAEDDC95ABC_.wvu.PrintArea" hidden="1">#REF!</definedName>
    <definedName name="Z_D68BB41E_D2D2_4D29_B750_BEA70A594FF0_.wvu.PrintArea" localSheetId="1" hidden="1">#REF!</definedName>
    <definedName name="Z_D68BB41E_D2D2_4D29_B750_BEA70A594FF0_.wvu.PrintArea" localSheetId="4" hidden="1">#REF!</definedName>
    <definedName name="Z_D68BB41E_D2D2_4D29_B750_BEA70A594FF0_.wvu.PrintArea" hidden="1">#REF!</definedName>
    <definedName name="Z_D68BB41E_D2D2_4D29_B750_BEA70A594FF0_.wvu.Rows" localSheetId="1" hidden="1">#REF!,#REF!</definedName>
    <definedName name="Z_D68BB41E_D2D2_4D29_B750_BEA70A594FF0_.wvu.Rows" localSheetId="4" hidden="1">#REF!,#REF!</definedName>
    <definedName name="Z_D68BB41E_D2D2_4D29_B750_BEA70A594FF0_.wvu.Rows" hidden="1">#REF!,#REF!</definedName>
  </definedNames>
  <calcPr calcId="144525"/>
</workbook>
</file>

<file path=xl/calcChain.xml><?xml version="1.0" encoding="utf-8"?>
<calcChain xmlns="http://schemas.openxmlformats.org/spreadsheetml/2006/main">
  <c r="N85" i="3" l="1"/>
  <c r="N84" i="3"/>
  <c r="N86" i="3"/>
  <c r="D81" i="3"/>
  <c r="D74" i="3"/>
  <c r="D72" i="3"/>
  <c r="D71" i="3"/>
  <c r="D85" i="3"/>
  <c r="D84" i="3"/>
  <c r="D86" i="3"/>
  <c r="D65" i="3"/>
  <c r="D64" i="3"/>
  <c r="D63" i="3"/>
  <c r="D62" i="3"/>
  <c r="D61" i="3"/>
  <c r="D60" i="3"/>
  <c r="D59" i="3"/>
  <c r="D58" i="3"/>
  <c r="D57" i="3"/>
  <c r="D56" i="3"/>
  <c r="D54" i="3"/>
  <c r="D52" i="3"/>
  <c r="D51" i="3"/>
  <c r="D50" i="3"/>
  <c r="D49" i="3"/>
  <c r="D48" i="3"/>
  <c r="D47" i="3"/>
  <c r="D45" i="3"/>
  <c r="D43" i="3"/>
  <c r="D40" i="3"/>
  <c r="D39" i="3"/>
  <c r="D38" i="3"/>
  <c r="D37" i="3"/>
  <c r="D36" i="3"/>
  <c r="D34" i="3"/>
  <c r="D33" i="3"/>
  <c r="D31" i="3"/>
  <c r="D30" i="3"/>
  <c r="D29" i="3"/>
  <c r="D28" i="3"/>
  <c r="D27" i="3"/>
  <c r="D26" i="3"/>
  <c r="N72" i="3"/>
  <c r="N71" i="3"/>
  <c r="N81" i="3"/>
  <c r="N67" i="3"/>
  <c r="N66" i="3"/>
  <c r="N65" i="3"/>
  <c r="N64" i="3"/>
  <c r="M21" i="7"/>
  <c r="M20" i="7"/>
  <c r="M11" i="7"/>
  <c r="M9" i="7"/>
  <c r="M8" i="7"/>
  <c r="M7" i="7"/>
  <c r="M4" i="7"/>
  <c r="M58" i="7"/>
  <c r="M53" i="7"/>
  <c r="M52" i="7"/>
  <c r="M50" i="7"/>
  <c r="M36" i="7"/>
  <c r="M35" i="7"/>
  <c r="M34" i="7"/>
  <c r="M33" i="7"/>
  <c r="M32" i="7"/>
  <c r="M22" i="7" l="1"/>
  <c r="M51" i="7" s="1"/>
  <c r="M54" i="7" s="1"/>
  <c r="C131" i="5" l="1"/>
  <c r="B131" i="5"/>
  <c r="C84" i="5"/>
  <c r="C78" i="5"/>
  <c r="B78" i="5"/>
  <c r="J92" i="3" l="1"/>
  <c r="K92" i="3" s="1"/>
  <c r="I92" i="3"/>
  <c r="F92" i="3"/>
  <c r="E92" i="3"/>
  <c r="O89" i="3"/>
  <c r="M87" i="3"/>
  <c r="L87" i="3"/>
  <c r="K87" i="3"/>
  <c r="H92" i="3" s="1"/>
  <c r="J87" i="3"/>
  <c r="G92" i="3" s="1"/>
  <c r="I87" i="3"/>
  <c r="H87" i="3"/>
  <c r="G87" i="3"/>
  <c r="D92" i="3" s="1"/>
  <c r="F87" i="3"/>
  <c r="C92" i="3" s="1"/>
  <c r="O56" i="3"/>
  <c r="O55" i="3"/>
  <c r="O53" i="3"/>
  <c r="O52" i="3"/>
  <c r="O51" i="3"/>
  <c r="O50" i="3"/>
  <c r="O49" i="3"/>
  <c r="O48" i="3"/>
  <c r="O47" i="3"/>
  <c r="O46" i="3"/>
  <c r="O45" i="3"/>
  <c r="O44" i="3"/>
  <c r="O43" i="3"/>
  <c r="O40" i="3"/>
  <c r="O39" i="3"/>
  <c r="O38" i="3"/>
  <c r="O37" i="3"/>
  <c r="O35" i="3"/>
  <c r="O34" i="3"/>
  <c r="O33" i="3"/>
  <c r="O32" i="3"/>
  <c r="O31" i="3"/>
  <c r="O30" i="3"/>
  <c r="C30" i="3"/>
  <c r="O29" i="3"/>
  <c r="O28" i="3"/>
  <c r="O27" i="3"/>
  <c r="O26" i="3"/>
  <c r="O88" i="3" s="1"/>
  <c r="K23" i="2"/>
  <c r="K6" i="2"/>
  <c r="D65" i="1"/>
  <c r="C65" i="1"/>
  <c r="D64" i="1"/>
  <c r="C64" i="1"/>
  <c r="D63" i="1"/>
  <c r="F63" i="1" s="1"/>
  <c r="C63" i="1"/>
  <c r="D62" i="1"/>
  <c r="C62" i="1"/>
  <c r="F61" i="1"/>
  <c r="D61" i="1"/>
  <c r="C61" i="1"/>
  <c r="D60" i="1"/>
  <c r="C60" i="1"/>
  <c r="D59" i="1"/>
  <c r="F59" i="1" s="1"/>
  <c r="J59" i="1" s="1"/>
  <c r="C59" i="1"/>
  <c r="E59" i="1" s="1"/>
  <c r="D58" i="1"/>
  <c r="C58" i="1"/>
  <c r="D57" i="1"/>
  <c r="F57" i="1" s="1"/>
  <c r="C57" i="1"/>
  <c r="D56" i="1"/>
  <c r="C56" i="1"/>
  <c r="D55" i="1"/>
  <c r="C55" i="1"/>
  <c r="F55" i="1" s="1"/>
  <c r="D54" i="1"/>
  <c r="C54" i="1"/>
  <c r="D53" i="1"/>
  <c r="F53" i="1" s="1"/>
  <c r="C53" i="1"/>
  <c r="D52" i="1"/>
  <c r="F52" i="1" s="1"/>
  <c r="C52" i="1"/>
  <c r="D51" i="1"/>
  <c r="C51" i="1"/>
  <c r="E51" i="1" s="1"/>
  <c r="D50" i="1"/>
  <c r="C50" i="1"/>
  <c r="D49" i="1"/>
  <c r="C49" i="1"/>
  <c r="D48" i="1"/>
  <c r="F48" i="1" s="1"/>
  <c r="C48" i="1"/>
  <c r="D47" i="1"/>
  <c r="F47" i="1" s="1"/>
  <c r="C47" i="1"/>
  <c r="D46" i="1"/>
  <c r="C46" i="1"/>
  <c r="D45" i="1"/>
  <c r="F45" i="1" s="1"/>
  <c r="C45" i="1"/>
  <c r="D44" i="1"/>
  <c r="C44" i="1"/>
  <c r="D43" i="1"/>
  <c r="C43" i="1"/>
  <c r="E43" i="1" s="1"/>
  <c r="D42" i="1"/>
  <c r="F42" i="1" s="1"/>
  <c r="H42" i="1" s="1"/>
  <c r="C42" i="1"/>
  <c r="D41" i="1"/>
  <c r="F41" i="1" s="1"/>
  <c r="H41" i="1" s="1"/>
  <c r="C41" i="1"/>
  <c r="D40" i="1"/>
  <c r="F40" i="1" s="1"/>
  <c r="H40" i="1" s="1"/>
  <c r="C40" i="1"/>
  <c r="F39" i="1"/>
  <c r="H39" i="1" s="1"/>
  <c r="D39" i="1"/>
  <c r="C39" i="1"/>
  <c r="D38" i="1"/>
  <c r="C38" i="1"/>
  <c r="D37" i="1"/>
  <c r="F37" i="1" s="1"/>
  <c r="H37" i="1" s="1"/>
  <c r="C37" i="1"/>
  <c r="D36" i="1"/>
  <c r="F36" i="1" s="1"/>
  <c r="H36" i="1" s="1"/>
  <c r="C36" i="1"/>
  <c r="D35" i="1"/>
  <c r="C35" i="1"/>
  <c r="D34" i="1"/>
  <c r="F34" i="1" s="1"/>
  <c r="H34" i="1" s="1"/>
  <c r="C34" i="1"/>
  <c r="D33" i="1"/>
  <c r="F33" i="1" s="1"/>
  <c r="H33" i="1" s="1"/>
  <c r="C33" i="1"/>
  <c r="D32" i="1"/>
  <c r="F32" i="1" s="1"/>
  <c r="H32" i="1" s="1"/>
  <c r="C32" i="1"/>
  <c r="D31" i="1"/>
  <c r="C31" i="1"/>
  <c r="F31" i="1" s="1"/>
  <c r="H31" i="1" s="1"/>
  <c r="D30" i="1"/>
  <c r="C30" i="1"/>
  <c r="D29" i="1"/>
  <c r="F29" i="1" s="1"/>
  <c r="H29" i="1" s="1"/>
  <c r="C29" i="1"/>
  <c r="D28" i="1"/>
  <c r="F28" i="1" s="1"/>
  <c r="H28" i="1" s="1"/>
  <c r="C28" i="1"/>
  <c r="D27" i="1"/>
  <c r="C27" i="1"/>
  <c r="D26" i="1"/>
  <c r="F26" i="1" s="1"/>
  <c r="H26" i="1" s="1"/>
  <c r="C26" i="1"/>
  <c r="D25" i="1"/>
  <c r="F25" i="1" s="1"/>
  <c r="H25" i="1" s="1"/>
  <c r="C25" i="1"/>
  <c r="D24" i="1"/>
  <c r="F24" i="1" s="1"/>
  <c r="H24" i="1" s="1"/>
  <c r="C24" i="1"/>
  <c r="D23" i="1"/>
  <c r="C23" i="1"/>
  <c r="F23" i="1" s="1"/>
  <c r="H23" i="1" s="1"/>
  <c r="D22" i="1"/>
  <c r="C22" i="1"/>
  <c r="D21" i="1"/>
  <c r="F21" i="1" s="1"/>
  <c r="H21" i="1" s="1"/>
  <c r="C21" i="1"/>
  <c r="D20" i="1"/>
  <c r="F20" i="1" s="1"/>
  <c r="H20" i="1" s="1"/>
  <c r="C20" i="1"/>
  <c r="D19" i="1"/>
  <c r="C19" i="1"/>
  <c r="D18" i="1"/>
  <c r="F18" i="1" s="1"/>
  <c r="H18" i="1" s="1"/>
  <c r="C18" i="1"/>
  <c r="D17" i="1"/>
  <c r="F17" i="1" s="1"/>
  <c r="H17" i="1" s="1"/>
  <c r="C17" i="1"/>
  <c r="D16" i="1"/>
  <c r="F16" i="1" s="1"/>
  <c r="H16" i="1" s="1"/>
  <c r="C16" i="1"/>
  <c r="D15" i="1"/>
  <c r="C15" i="1"/>
  <c r="E15" i="1" s="1"/>
  <c r="G15" i="1" s="1"/>
  <c r="D14" i="1"/>
  <c r="C14" i="1"/>
  <c r="D13" i="1"/>
  <c r="C13" i="1"/>
  <c r="D12" i="1"/>
  <c r="C12" i="1"/>
  <c r="D11" i="1"/>
  <c r="C11" i="1"/>
  <c r="E11" i="1" s="1"/>
  <c r="G11" i="1" s="1"/>
  <c r="D10" i="1"/>
  <c r="C10" i="1"/>
  <c r="D9" i="1"/>
  <c r="C9" i="1"/>
  <c r="A9" i="1"/>
  <c r="D8" i="1"/>
  <c r="C8" i="1"/>
  <c r="D7" i="1"/>
  <c r="F7" i="1" s="1"/>
  <c r="H7" i="1" s="1"/>
  <c r="C7" i="1"/>
  <c r="D6" i="1"/>
  <c r="C6" i="1"/>
  <c r="F6" i="1" s="1"/>
  <c r="H6" i="1" s="1"/>
  <c r="D5" i="1"/>
  <c r="C5" i="1"/>
  <c r="E5" i="1" s="1"/>
  <c r="F50" i="1" l="1"/>
  <c r="F9" i="1"/>
  <c r="H9" i="1" s="1"/>
  <c r="F13" i="1"/>
  <c r="H13" i="1" s="1"/>
  <c r="E19" i="1"/>
  <c r="G19" i="1" s="1"/>
  <c r="E35" i="1"/>
  <c r="G35" i="1" s="1"/>
  <c r="E6" i="1"/>
  <c r="G6" i="1" s="1"/>
  <c r="F44" i="1"/>
  <c r="F49" i="1"/>
  <c r="F51" i="1"/>
  <c r="J51" i="1" s="1"/>
  <c r="F56" i="1"/>
  <c r="F58" i="1"/>
  <c r="F60" i="1"/>
  <c r="F65" i="1"/>
  <c r="F15" i="1"/>
  <c r="H15" i="1" s="1"/>
  <c r="F12" i="1"/>
  <c r="H12" i="1" s="1"/>
  <c r="E27" i="1"/>
  <c r="G27" i="1" s="1"/>
  <c r="F8" i="1"/>
  <c r="H8" i="1" s="1"/>
  <c r="E9" i="1"/>
  <c r="G9" i="1" s="1"/>
  <c r="F10" i="1"/>
  <c r="H10" i="1" s="1"/>
  <c r="E17" i="1"/>
  <c r="G17" i="1" s="1"/>
  <c r="E25" i="1"/>
  <c r="G25" i="1" s="1"/>
  <c r="E33" i="1"/>
  <c r="G33" i="1" s="1"/>
  <c r="E41" i="1"/>
  <c r="G41" i="1" s="1"/>
  <c r="E49" i="1"/>
  <c r="I49" i="1" s="1"/>
  <c r="E57" i="1"/>
  <c r="I57" i="1" s="1"/>
  <c r="E65" i="1"/>
  <c r="I65" i="1" s="1"/>
  <c r="I51" i="1"/>
  <c r="I59" i="1"/>
  <c r="D66" i="1"/>
  <c r="D68" i="1" s="1"/>
  <c r="E7" i="1"/>
  <c r="G7" i="1" s="1"/>
  <c r="E8" i="1"/>
  <c r="G8" i="1" s="1"/>
  <c r="E13" i="1"/>
  <c r="G13" i="1" s="1"/>
  <c r="F14" i="1"/>
  <c r="H14" i="1" s="1"/>
  <c r="E21" i="1"/>
  <c r="G21" i="1" s="1"/>
  <c r="F22" i="1"/>
  <c r="H22" i="1" s="1"/>
  <c r="E29" i="1"/>
  <c r="G29" i="1" s="1"/>
  <c r="F30" i="1"/>
  <c r="H30" i="1" s="1"/>
  <c r="E37" i="1"/>
  <c r="G37" i="1" s="1"/>
  <c r="F38" i="1"/>
  <c r="H38" i="1" s="1"/>
  <c r="E45" i="1"/>
  <c r="I45" i="1" s="1"/>
  <c r="F46" i="1"/>
  <c r="E53" i="1"/>
  <c r="I53" i="1" s="1"/>
  <c r="F54" i="1"/>
  <c r="E61" i="1"/>
  <c r="I61" i="1" s="1"/>
  <c r="F62" i="1"/>
  <c r="F11" i="1"/>
  <c r="H11" i="1" s="1"/>
  <c r="F19" i="1"/>
  <c r="H19" i="1" s="1"/>
  <c r="E23" i="1"/>
  <c r="G23" i="1" s="1"/>
  <c r="F27" i="1"/>
  <c r="H27" i="1" s="1"/>
  <c r="E31" i="1"/>
  <c r="G31" i="1" s="1"/>
  <c r="F35" i="1"/>
  <c r="H35" i="1" s="1"/>
  <c r="E39" i="1"/>
  <c r="G39" i="1" s="1"/>
  <c r="F43" i="1"/>
  <c r="J43" i="1" s="1"/>
  <c r="E47" i="1"/>
  <c r="I47" i="1" s="1"/>
  <c r="E55" i="1"/>
  <c r="I55" i="1" s="1"/>
  <c r="E63" i="1"/>
  <c r="I63" i="1" s="1"/>
  <c r="F64" i="1"/>
  <c r="K26" i="2"/>
  <c r="R26" i="2" s="1"/>
  <c r="G5" i="1"/>
  <c r="J47" i="1"/>
  <c r="J49" i="1"/>
  <c r="J57" i="1"/>
  <c r="J65" i="1"/>
  <c r="F5" i="1"/>
  <c r="C66" i="1"/>
  <c r="C68" i="1" s="1"/>
  <c r="D69" i="1" s="1"/>
  <c r="E10" i="1"/>
  <c r="G10" i="1" s="1"/>
  <c r="E12" i="1"/>
  <c r="G12" i="1" s="1"/>
  <c r="E14" i="1"/>
  <c r="G14" i="1" s="1"/>
  <c r="E16" i="1"/>
  <c r="G16" i="1" s="1"/>
  <c r="E18" i="1"/>
  <c r="G18" i="1" s="1"/>
  <c r="E20" i="1"/>
  <c r="G20" i="1" s="1"/>
  <c r="E22" i="1"/>
  <c r="G22" i="1" s="1"/>
  <c r="E24" i="1"/>
  <c r="G24" i="1" s="1"/>
  <c r="E26" i="1"/>
  <c r="G26" i="1" s="1"/>
  <c r="E28" i="1"/>
  <c r="G28" i="1" s="1"/>
  <c r="E30" i="1"/>
  <c r="G30" i="1" s="1"/>
  <c r="E32" i="1"/>
  <c r="G32" i="1" s="1"/>
  <c r="E34" i="1"/>
  <c r="G34" i="1" s="1"/>
  <c r="E36" i="1"/>
  <c r="G36" i="1" s="1"/>
  <c r="E38" i="1"/>
  <c r="G38" i="1" s="1"/>
  <c r="E40" i="1"/>
  <c r="G40" i="1" s="1"/>
  <c r="E42" i="1"/>
  <c r="G42" i="1" s="1"/>
  <c r="E44" i="1"/>
  <c r="I44" i="1" s="1"/>
  <c r="E46" i="1"/>
  <c r="I46" i="1" s="1"/>
  <c r="E48" i="1"/>
  <c r="I48" i="1" s="1"/>
  <c r="E50" i="1"/>
  <c r="I50" i="1" s="1"/>
  <c r="E52" i="1"/>
  <c r="I52" i="1" s="1"/>
  <c r="E54" i="1"/>
  <c r="I54" i="1" s="1"/>
  <c r="E56" i="1"/>
  <c r="I56" i="1" s="1"/>
  <c r="E58" i="1"/>
  <c r="I58" i="1" s="1"/>
  <c r="E60" i="1"/>
  <c r="I60" i="1" s="1"/>
  <c r="E62" i="1"/>
  <c r="I62" i="1" s="1"/>
  <c r="E64" i="1"/>
  <c r="I64" i="1" s="1"/>
  <c r="J63" i="1" l="1"/>
  <c r="J55" i="1"/>
  <c r="J64" i="1"/>
  <c r="J46" i="1"/>
  <c r="J61" i="1"/>
  <c r="J45" i="1"/>
  <c r="J52" i="1"/>
  <c r="I66" i="1"/>
  <c r="I43" i="1"/>
  <c r="J53" i="1"/>
  <c r="J60" i="1"/>
  <c r="J44" i="1"/>
  <c r="J62" i="1"/>
  <c r="E66" i="1"/>
  <c r="E68" i="1" s="1"/>
  <c r="J56" i="1"/>
  <c r="G66" i="1"/>
  <c r="F66" i="1"/>
  <c r="F68" i="1" s="1"/>
  <c r="H5" i="1"/>
  <c r="H66" i="1" s="1"/>
  <c r="J54" i="1"/>
  <c r="J58" i="1"/>
  <c r="J66" i="1" s="1"/>
  <c r="J48" i="1"/>
  <c r="J50" i="1"/>
  <c r="F69" i="1" l="1"/>
  <c r="J68" i="1"/>
  <c r="I67" i="1"/>
  <c r="I68" i="1" s="1"/>
  <c r="G68" i="1"/>
  <c r="H67" i="1"/>
  <c r="H68" i="1" s="1"/>
</calcChain>
</file>

<file path=xl/sharedStrings.xml><?xml version="1.0" encoding="utf-8"?>
<sst xmlns="http://schemas.openxmlformats.org/spreadsheetml/2006/main" count="715" uniqueCount="548">
  <si>
    <t>TALLERES SA</t>
  </si>
  <si>
    <t>cuenta</t>
  </si>
  <si>
    <t>identidad</t>
  </si>
  <si>
    <t>debe</t>
  </si>
  <si>
    <t>haber</t>
  </si>
  <si>
    <t>sdeudor</t>
  </si>
  <si>
    <t>sacreedor</t>
  </si>
  <si>
    <t>activo</t>
  </si>
  <si>
    <t>pasivo</t>
  </si>
  <si>
    <t>perdida</t>
  </si>
  <si>
    <t>ganancia</t>
  </si>
  <si>
    <t>11001</t>
  </si>
  <si>
    <t xml:space="preserve">CAJA </t>
  </si>
  <si>
    <t>11002</t>
  </si>
  <si>
    <t>BANCOS</t>
  </si>
  <si>
    <t>DEPÓSITOS A PLAZO</t>
  </si>
  <si>
    <t xml:space="preserve">DEUDORES POR VENTAS </t>
  </si>
  <si>
    <t>ESTIMACIÓN DEUDORES INCOBRABLES</t>
  </si>
  <si>
    <t>EXISTENCIAS</t>
  </si>
  <si>
    <t>SEGUROS ANTICIPADOS</t>
  </si>
  <si>
    <t>PPMO</t>
  </si>
  <si>
    <t>IVA CRÉDITO FISCAL</t>
  </si>
  <si>
    <t>IMPUESTO ESPECÍFICO DIESEL</t>
  </si>
  <si>
    <t>ACCIONES EN YYY SAC</t>
  </si>
  <si>
    <t>15001</t>
  </si>
  <si>
    <t>TERRENOS</t>
  </si>
  <si>
    <t>15002</t>
  </si>
  <si>
    <t>BIEN RAIZ</t>
  </si>
  <si>
    <t xml:space="preserve">MAQUINARIA  </t>
  </si>
  <si>
    <t>VEHÍCULOS</t>
  </si>
  <si>
    <t>VEHICULOS EN LEASING</t>
  </si>
  <si>
    <t>MAQUINARIAS EN LEASING</t>
  </si>
  <si>
    <t>DEPRECIACIONES ACUMULADAS</t>
  </si>
  <si>
    <t>DEPRECIACIONES ACUMULADAS EN LEASING</t>
  </si>
  <si>
    <t>PRESTAMOS BANCARIOS</t>
  </si>
  <si>
    <t>OBLIGACIONES POR LEASING</t>
  </si>
  <si>
    <t>IVA DÉBITO FISCAL</t>
  </si>
  <si>
    <t>21001</t>
  </si>
  <si>
    <t>PROVEEDORES</t>
  </si>
  <si>
    <t>ACREEDORES VARIOS</t>
  </si>
  <si>
    <t>REMUNERACIONES POR PAGAR</t>
  </si>
  <si>
    <t>IMPOSICIONES POR PAGAR</t>
  </si>
  <si>
    <t>RETENCIONES SEGUNDA CATEGORIA</t>
  </si>
  <si>
    <t>ANTICIPO DE VENTAS</t>
  </si>
  <si>
    <t>PROVISIÓN IMPUESTO A LA RENTA</t>
  </si>
  <si>
    <t>PROVISIÓN DE INSUMOS  GENERALES</t>
  </si>
  <si>
    <t>PROVISIÓN PPMO</t>
  </si>
  <si>
    <t>PROVISIÓN VACACIONES</t>
  </si>
  <si>
    <t>IMPUESTO DIFERIDO</t>
  </si>
  <si>
    <t>CAPITAL SOCIAL</t>
  </si>
  <si>
    <t>ACCIONES POR SUSCRIBIR</t>
  </si>
  <si>
    <t>ACCIONES SUSCRITAS</t>
  </si>
  <si>
    <t xml:space="preserve">RESERVA IFRS 1 ADOPCIÓN </t>
  </si>
  <si>
    <t>DIVIDENDOS PROVISORIOS</t>
  </si>
  <si>
    <t>COSTO VENTA</t>
  </si>
  <si>
    <t>REMUNERACIONES</t>
  </si>
  <si>
    <t>APORTE EMPRESA</t>
  </si>
  <si>
    <t>ASESORIAS EXTERNAS</t>
  </si>
  <si>
    <t>GASTO POR INSUMOS GENERALES</t>
  </si>
  <si>
    <t>GASTOS POR VACACIONES PERSONAL</t>
  </si>
  <si>
    <t>44062</t>
  </si>
  <si>
    <t>GASTOS NO DOCUMENTADOS</t>
  </si>
  <si>
    <t>44063</t>
  </si>
  <si>
    <t>IMPUESTO A LA RENTA</t>
  </si>
  <si>
    <t>44064</t>
  </si>
  <si>
    <t>IMPUESTO UNICO A LA RENTA</t>
  </si>
  <si>
    <t>GASTOS BANCARIOS</t>
  </si>
  <si>
    <t>MULTAS FISCALES</t>
  </si>
  <si>
    <t>GASTOS DEUDORES INCOBRABLES</t>
  </si>
  <si>
    <t>CASTIGO DE MERCADERIA</t>
  </si>
  <si>
    <t>MERMA MERCADERIA</t>
  </si>
  <si>
    <t>ARRIENDOS</t>
  </si>
  <si>
    <t>SEGUROS</t>
  </si>
  <si>
    <t>INTERESES DE LEASING</t>
  </si>
  <si>
    <t>DEPRECIACIÓN FINANCIERA DEL EJERCICIO</t>
  </si>
  <si>
    <t>DEPRECIACIÓN LEASING DEL EJERCICIO</t>
  </si>
  <si>
    <t>PERDIDA VENTA VEHICULO</t>
  </si>
  <si>
    <t>GANANCIA FONDOS MUTUOS</t>
  </si>
  <si>
    <t>REAJUSTE PPMO</t>
  </si>
  <si>
    <t>INGRESOS POR VENTAS</t>
  </si>
  <si>
    <t>RESULTADO EJERCICIO</t>
  </si>
  <si>
    <t>TOTALES</t>
  </si>
  <si>
    <t>RECUADRO Nº 14:  RAZONABILIDAD CAPITAL PROPIO TRIBUTARIO</t>
  </si>
  <si>
    <t>Capital propio tributario positivo inicial</t>
  </si>
  <si>
    <t>+</t>
  </si>
  <si>
    <t>Capital propio tributario negativo inicial</t>
  </si>
  <si>
    <t>(-)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</si>
  <si>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</si>
  <si>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</si>
  <si>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</si>
  <si>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</si>
  <si>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 xml:space="preserve">Pérdida tributaria del ejercicio al 31 de diciembre </t>
  </si>
  <si>
    <t>Pérdidas de ejercicios anteriores (art. 31 N° 3 LIR)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</si>
  <si>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</si>
  <si>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</si>
  <si>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</si>
  <si>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</si>
  <si>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ejercicio, reajustados</t>
  </si>
  <si>
    <t>Partidas del inciso primero no afectas al IU de tasa 40% y del inciso segundo, del art. 21 LIR, reajustados</t>
  </si>
  <si>
    <t>Aumentos del ejercicio (por reorganizaciones)</t>
  </si>
  <si>
    <t>Disminuciones del ejercicio (por reorganizaciones)</t>
  </si>
  <si>
    <t>Ingreso diferido por cambio de régimen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</si>
  <si>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</si>
  <si>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</si>
  <si>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</si>
  <si>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</si>
  <si>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</si>
  <si>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>Capital propio tributario positivo</t>
  </si>
  <si>
    <t>=</t>
  </si>
  <si>
    <t xml:space="preserve">Capital propio tributario negativo </t>
  </si>
  <si>
    <t>Sección A: Identificación del Declarante</t>
  </si>
  <si>
    <t>ROL UNICO TRIBUTARIO</t>
  </si>
  <si>
    <t>RAZON SOCIAL</t>
  </si>
  <si>
    <t>VENTA DE BCM E INVERSIONES LOS ANDES  LTDA</t>
  </si>
  <si>
    <t>DOMICILIO POSTAL</t>
  </si>
  <si>
    <t>COMUNA</t>
  </si>
  <si>
    <t>CORREO ELECTRÓNICO</t>
  </si>
  <si>
    <t>FAX</t>
  </si>
  <si>
    <t>TELÉFONO</t>
  </si>
  <si>
    <t>Sección B: Otros Antecedentes del declarante</t>
  </si>
  <si>
    <t>Actividad Económica Principal</t>
  </si>
  <si>
    <t>Entidad Supervisora directa</t>
  </si>
  <si>
    <t>Año Ajuste IFRS 1a Aplicación</t>
  </si>
  <si>
    <t>Folio Balance</t>
  </si>
  <si>
    <t>N° Inicio</t>
  </si>
  <si>
    <t>N° Final</t>
  </si>
  <si>
    <t>Sección C: Detalle de las cuentas contenidas en el balance de 8 Columnas</t>
  </si>
  <si>
    <t>N°</t>
  </si>
  <si>
    <t>Id. Plan de Cuentas utilizado en registros contables</t>
  </si>
  <si>
    <t>Id. Cuenta según clasificador de cuentas</t>
  </si>
  <si>
    <t>Nombre de la Cuenta según registros contables</t>
  </si>
  <si>
    <t>Débitos</t>
  </si>
  <si>
    <t xml:space="preserve">Créditos </t>
  </si>
  <si>
    <t>Saldo Deudor</t>
  </si>
  <si>
    <t>Saldo Acreedor</t>
  </si>
  <si>
    <t>Activo</t>
  </si>
  <si>
    <t>Pasivo</t>
  </si>
  <si>
    <t>Pérdidas</t>
  </si>
  <si>
    <t>Ganancias</t>
  </si>
  <si>
    <t>Código Cuenta Recuadro N° 2 Formulario 22</t>
  </si>
  <si>
    <t>CPT</t>
  </si>
  <si>
    <t>CUADRO RESUMEN DE LA DECLARACIÓN SECCIÓN C</t>
  </si>
  <si>
    <t>Total Datos informados</t>
  </si>
  <si>
    <t>Total Débitos</t>
  </si>
  <si>
    <t xml:space="preserve">Total Créditos </t>
  </si>
  <si>
    <t>Total Saldo Deudor</t>
  </si>
  <si>
    <t>Total Saldo Acreedor</t>
  </si>
  <si>
    <t>Total Activo</t>
  </si>
  <si>
    <t>Total Pasivo</t>
  </si>
  <si>
    <t>Total Pérdidas</t>
  </si>
  <si>
    <t>Total Ganancias</t>
  </si>
  <si>
    <t>Resultado según Balance</t>
  </si>
  <si>
    <t>Balance</t>
  </si>
  <si>
    <t>DECLARO BAJO JURAMENTO QUE LOS DATOS CONTENIDOS EN EL PRESENTE DOCUMENTO SON LA EXPRESIÓN FIEL DE LA VERDAD, POR LO QUE ASUMO LA RESPONSABILIDAD CORRESPONDIENTE</t>
  </si>
  <si>
    <t>RUT REPRESENTANTE LEGAL</t>
  </si>
  <si>
    <t>BALANCE GENERAL DEL 1 de Enero al 31 de Diciembre de 2023</t>
  </si>
  <si>
    <t xml:space="preserve">La empresa “TALLERES SA ” dedicada al rubro tecnológico, se inicia el 30 de diciembre de 2022 con un capital de $300.000.000, dividido en 10.000 acciones de igual valor nominal </t>
  </si>
  <si>
    <t xml:space="preserve"> Al término del ejercicio las acciones suscritas eran 9000. y pagadas 4.000 ( en marzo 2023) </t>
  </si>
  <si>
    <t xml:space="preserve">Se acompaña Balance General al 31 de diciembre de 2023 </t>
  </si>
  <si>
    <t xml:space="preserve">ANEXO DJ 1847 </t>
  </si>
  <si>
    <t>GET</t>
  </si>
  <si>
    <t xml:space="preserve">Anexo único Declaración Jurada (DJ)  N°1847 </t>
  </si>
  <si>
    <t>DDJJ 1847 deberá considerar datos de Estructura de Cuentas del Balance de 8 Columnas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</si>
  <si>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</si>
  <si>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</si>
  <si>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</si>
  <si>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</si>
  <si>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</si>
  <si>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</si>
  <si>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</si>
  <si>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</si>
  <si>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</si>
  <si>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</si>
  <si>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</si>
  <si>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</si>
  <si>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</si>
  <si>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</si>
  <si>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</si>
  <si>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</si>
  <si>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</si>
  <si>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</si>
  <si>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</si>
  <si>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</si>
  <si>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</si>
  <si>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</si>
  <si>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</si>
  <si>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</si>
  <si>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</si>
  <si>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</si>
  <si>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</si>
  <si>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</si>
  <si>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</si>
  <si>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</si>
  <si>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</si>
  <si>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</si>
  <si>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</si>
  <si>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</si>
  <si>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</si>
  <si>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</si>
  <si>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</si>
  <si>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</si>
  <si>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</si>
  <si>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</si>
  <si>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</si>
  <si>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</si>
  <si>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</si>
  <si>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</si>
  <si>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</si>
  <si>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</si>
  <si>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</si>
  <si>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</si>
  <si>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</si>
  <si>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</si>
  <si>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</si>
  <si>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</si>
  <si>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</si>
  <si>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</si>
  <si>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</si>
  <si>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</si>
  <si>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</si>
  <si>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</si>
  <si>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</si>
  <si>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</si>
  <si>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</si>
  <si>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</si>
  <si>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</si>
  <si>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</si>
  <si>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</si>
  <si>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</si>
  <si>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</si>
  <si>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</si>
  <si>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</si>
  <si>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</si>
  <si>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</si>
  <si>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</si>
  <si>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</si>
  <si>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</si>
  <si>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</si>
  <si>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</si>
  <si>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</si>
  <si>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</si>
  <si>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</si>
  <si>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</si>
  <si>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</si>
  <si>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</si>
  <si>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</si>
  <si>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</si>
  <si>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</si>
  <si>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</si>
  <si>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</si>
  <si>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</si>
  <si>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</si>
  <si>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</si>
  <si>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</si>
  <si>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</si>
  <si>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</si>
  <si>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</si>
  <si>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</si>
  <si>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</si>
  <si>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</si>
  <si>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</si>
  <si>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</si>
  <si>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1"/>
        <rFont val="Cambria"/>
        <family val="2"/>
        <scheme val="major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</si>
  <si>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</si>
  <si>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</si>
  <si>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</si>
  <si>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</si>
  <si>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</si>
  <si>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</si>
  <si>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</si>
  <si>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</si>
  <si>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</si>
  <si>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</si>
  <si>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</si>
  <si>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</si>
  <si>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</si>
  <si>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</si>
  <si>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</si>
  <si>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</si>
  <si>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</si>
  <si>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</si>
  <si>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</si>
  <si>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</si>
  <si>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</si>
  <si>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</si>
  <si>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</si>
  <si>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</si>
  <si>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</si>
  <si>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</si>
  <si>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</si>
  <si>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</si>
  <si>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</si>
  <si>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</si>
  <si>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</si>
  <si>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</si>
  <si>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</si>
  <si>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</si>
  <si>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</si>
  <si>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</si>
  <si>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</si>
  <si>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</si>
  <si>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</si>
  <si>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</si>
  <si>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</si>
  <si>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</si>
  <si>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</si>
  <si>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</si>
  <si>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</si>
  <si>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</si>
  <si>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</si>
  <si>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</si>
  <si>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</si>
  <si>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</si>
  <si>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</si>
  <si>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</si>
  <si>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Cuentas por pagar</t>
  </si>
  <si>
    <t>2.01.11.00</t>
  </si>
  <si>
    <t>Proveedores por Pagar</t>
  </si>
  <si>
    <t>2.01.12.00</t>
  </si>
  <si>
    <t>Acreedores varios</t>
  </si>
  <si>
    <t>2.01.14.00</t>
  </si>
  <si>
    <t>Documentos por pagar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</si>
  <si>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</si>
  <si>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</si>
  <si>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</si>
  <si>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</si>
  <si>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</si>
  <si>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</si>
  <si>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</si>
  <si>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</si>
  <si>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</si>
  <si>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</si>
  <si>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</si>
  <si>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</si>
  <si>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</si>
  <si>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</si>
  <si>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</si>
  <si>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</si>
  <si>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</si>
  <si>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</si>
  <si>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</si>
  <si>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</si>
  <si>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</si>
  <si>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</si>
  <si>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</si>
  <si>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</si>
  <si>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</si>
  <si>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</si>
  <si>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</si>
  <si>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</si>
  <si>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</si>
  <si>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</si>
  <si>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</si>
  <si>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</si>
  <si>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</si>
  <si>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</si>
  <si>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</si>
  <si>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</si>
  <si>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</si>
  <si>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</si>
  <si>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</si>
  <si>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</si>
  <si>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</si>
  <si>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</si>
  <si>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</si>
  <si>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</si>
  <si>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</si>
  <si>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</si>
  <si>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</si>
  <si>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</si>
  <si>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</si>
  <si>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</si>
  <si>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</si>
  <si>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</si>
  <si>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</si>
  <si>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</si>
  <si>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</si>
  <si>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</si>
  <si>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</si>
  <si>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</si>
  <si>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Dividendos provisorios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</si>
  <si>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</si>
  <si>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</si>
  <si>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</si>
  <si>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</si>
  <si>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</si>
  <si>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</si>
  <si>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</si>
  <si>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</si>
  <si>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</si>
  <si>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</si>
  <si>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</si>
  <si>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</si>
  <si>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</si>
  <si>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</si>
  <si>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</si>
  <si>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</si>
  <si>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</si>
  <si>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</si>
  <si>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</si>
  <si>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</si>
  <si>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</si>
  <si>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</si>
  <si>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</si>
  <si>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</si>
  <si>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</si>
  <si>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</si>
  <si>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</si>
  <si>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</si>
  <si>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</si>
  <si>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</si>
  <si>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</si>
  <si>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</si>
  <si>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</si>
  <si>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</si>
  <si>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</si>
  <si>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</si>
  <si>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</si>
  <si>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</si>
  <si>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</si>
  <si>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</si>
  <si>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</si>
  <si>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</si>
  <si>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</si>
  <si>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</si>
  <si>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</si>
  <si>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</si>
  <si>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</si>
  <si>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</si>
  <si>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</si>
  <si>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</si>
  <si>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</si>
  <si>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</si>
  <si>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</si>
  <si>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</si>
  <si>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</si>
  <si>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</si>
  <si>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</si>
  <si>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</si>
  <si>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</si>
  <si>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</si>
  <si>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</si>
  <si>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</si>
  <si>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</si>
  <si>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</si>
  <si>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</si>
  <si>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</si>
  <si>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</si>
  <si>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</si>
  <si>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</si>
  <si>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1"/>
        <rFont val="Cambria"/>
        <family val="2"/>
        <scheme val="major"/>
      </rPr>
      <t xml:space="preserve">NO </t>
    </r>
    <r>
      <rPr>
        <sz val="11"/>
        <rFont val="Cambria"/>
        <family val="2"/>
        <scheme val="major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</si>
  <si>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</si>
  <si>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</si>
  <si>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</si>
  <si>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</si>
  <si>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</si>
  <si>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</si>
  <si>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</si>
  <si>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</si>
  <si>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</si>
  <si>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</si>
  <si>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</si>
  <si>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</si>
  <si>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</si>
  <si>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</si>
  <si>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</si>
  <si>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</si>
  <si>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</si>
  <si>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</si>
  <si>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</si>
  <si>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</si>
  <si>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</si>
  <si>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</si>
  <si>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</si>
  <si>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</si>
  <si>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</si>
  <si>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</si>
  <si>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</si>
  <si>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</si>
  <si>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</si>
  <si>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</si>
  <si>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</si>
  <si>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Donaciones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</si>
  <si>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</si>
  <si>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</si>
  <si>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</si>
  <si>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</si>
  <si>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</si>
  <si>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</si>
  <si>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</si>
  <si>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</si>
  <si>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</si>
  <si>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</si>
  <si>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</si>
  <si>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Impuesto Diferido</t>
  </si>
  <si>
    <t>Ingresos devengados por cambio de régimen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</si>
  <si>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</si>
  <si>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</si>
  <si>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</si>
  <si>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</si>
  <si>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</si>
  <si>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</si>
  <si>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</si>
  <si>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</si>
  <si>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</si>
  <si>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</si>
  <si>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</si>
  <si>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</si>
  <si>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</si>
  <si>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</si>
  <si>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</si>
  <si>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</si>
  <si>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</si>
  <si>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</si>
  <si>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</si>
  <si>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</si>
  <si>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</si>
  <si>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</si>
  <si>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</si>
  <si>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</si>
  <si>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</si>
  <si>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</si>
  <si>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</si>
  <si>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</si>
  <si>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Pérdidas por ingresos no renta (art. 17 LIR), generados</t>
  </si>
  <si>
    <t>Proporcionalidad gastos ingresos no renta</t>
  </si>
  <si>
    <t xml:space="preserve">Intereses devengados por inversiones en bonos del art. 104 LIR 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</si>
  <si>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</si>
  <si>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</si>
  <si>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</si>
  <si>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</si>
  <si>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</si>
  <si>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</si>
  <si>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</si>
  <si>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</si>
  <si>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</si>
  <si>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</si>
  <si>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</si>
  <si>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</si>
  <si>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</si>
  <si>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</si>
  <si>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Renta Líquida Imponible antes de rebaja por incentivo al ahorro según art. 14 letra E) y/o por pago de IDPC voluntario según art. 14 letra A) N°6, de la LIR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</si>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</sst>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€-2]\ * #,##0.00_-;\-[$€-2]\ * #,##0.00_-;_-[$€-2]\ * &quot;-&quot;??_-"/>
    <numFmt numFmtId="167" formatCode="&quot;$&quot;\ #,##0"/>
    <numFmt numFmtId="168" formatCode="_-* #,##0.00\ _€_-;\-* #,##0.00\ _€_-;_-* &quot;-&quot;??\ _€_-;_-@_-"/>
    <numFmt numFmtId="169" formatCode="_(* #,##0.00_);_(* \(#,##0.00\);_(* &quot;-&quot;??_);_(@_)"/>
    <numFmt numFmtId="170" formatCode="_-* #,##0.00\ _$_-;\-* #,##0.00\ _$_-;_-* &quot;-&quot;??\ _$_-;_-@_-"/>
    <numFmt numFmtId="171" formatCode="_(* #,##0_);_(* \(#,##0\);_(* &quot;-&quot;??_);_(@_)"/>
    <numFmt numFmtId="173" formatCode="_-&quot;$&quot;* #,##0.00_-;\-&quot;$&quot;* #,##0.00_-;_-&quot;$&quot;* &quot;-&quot;??_-;_-@_-"/>
    <numFmt numFmtId="174" formatCode="_-* #,##0.00\ &quot;€&quot;_-;\-* #,##0.00\ &quot;€&quot;_-;_-* &quot;-&quot;??\ &quot;€&quot;_-;_-@_-"/>
    <numFmt numFmtId="175" formatCode="_-* #,##0_-;\-* #,##0_-;_-* &quot;-&quot;??_-;_-@_-"/>
    <numFmt numFmtId="176" formatCode="#,##0;[Red]\(#,##0\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sz val="11"/>
      <color indexed="17"/>
      <name val="Calibri"/>
      <family val="2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Verdana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  <charset val="134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Verdana"/>
      <family val="2"/>
    </font>
    <font>
      <u/>
      <sz val="11"/>
      <color indexed="30"/>
      <name val="Arial Black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5"/>
      <name val="Arial"/>
      <family val="2"/>
    </font>
    <font>
      <sz val="12"/>
      <color theme="1"/>
      <name val="Calibri"/>
      <family val="2"/>
      <scheme val="minor"/>
    </font>
    <font>
      <b/>
      <sz val="11"/>
      <name val="Cambria"/>
      <family val="2"/>
      <scheme val="major"/>
    </font>
    <font>
      <sz val="11"/>
      <name val="Cambria"/>
      <family val="2"/>
      <scheme val="major"/>
    </font>
    <font>
      <sz val="11"/>
      <color theme="0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12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indexed="8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</borders>
  <cellStyleXfs count="214">
    <xf numFmtId="0" fontId="0" fillId="0" borderId="0"/>
    <xf numFmtId="42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5" applyNumberFormat="0" applyAlignment="0" applyProtection="0"/>
    <xf numFmtId="0" fontId="11" fillId="17" borderId="5" applyNumberFormat="0" applyAlignment="0" applyProtection="0"/>
    <xf numFmtId="0" fontId="11" fillId="17" borderId="5" applyNumberFormat="0" applyAlignment="0" applyProtection="0"/>
    <xf numFmtId="0" fontId="12" fillId="18" borderId="6" applyNumberFormat="0" applyAlignment="0" applyProtection="0"/>
    <xf numFmtId="0" fontId="13" fillId="18" borderId="6" applyNumberFormat="0" applyAlignment="0" applyProtection="0"/>
    <xf numFmtId="0" fontId="13" fillId="18" borderId="6" applyNumberFormat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4" fontId="15" fillId="0" borderId="0" applyFont="0" applyFill="0" applyBorder="0" applyAlignment="0" applyProtection="0"/>
    <xf numFmtId="0" fontId="16" fillId="5" borderId="0" applyNumberFormat="0" applyBorder="0" applyAlignment="0" applyProtection="0"/>
    <xf numFmtId="165" fontId="5" fillId="0" borderId="0" applyFon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166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8" fillId="0" borderId="0" applyFont="0" applyFill="0" applyBorder="0" applyAlignment="0" applyProtection="0">
      <alignment vertical="center"/>
    </xf>
    <xf numFmtId="164" fontId="28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28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15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73" fontId="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3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27" fillId="0" borderId="0" applyBorder="0"/>
    <xf numFmtId="0" fontId="27" fillId="0" borderId="0"/>
    <xf numFmtId="0" fontId="2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32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23" borderId="11" applyNumberFormat="0" applyFont="0" applyAlignment="0" applyProtection="0"/>
    <xf numFmtId="0" fontId="15" fillId="23" borderId="11" applyNumberFormat="0" applyFont="0" applyAlignment="0" applyProtection="0"/>
    <xf numFmtId="0" fontId="15" fillId="24" borderId="11" applyNumberFormat="0" applyFont="0" applyAlignment="0" applyProtection="0"/>
    <xf numFmtId="0" fontId="15" fillId="24" borderId="11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5" fillId="17" borderId="12" applyNumberFormat="0" applyAlignment="0" applyProtection="0"/>
    <xf numFmtId="0" fontId="35" fillId="17" borderId="1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</cellStyleXfs>
  <cellXfs count="24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2" fontId="0" fillId="0" borderId="2" xfId="1" applyFont="1" applyFill="1" applyBorder="1"/>
    <xf numFmtId="3" fontId="0" fillId="0" borderId="0" xfId="0" applyNumberForma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0" xfId="0" applyFont="1" applyFill="1"/>
    <xf numFmtId="3" fontId="4" fillId="2" borderId="1" xfId="0" applyNumberFormat="1" applyFont="1" applyFill="1" applyBorder="1"/>
    <xf numFmtId="0" fontId="4" fillId="2" borderId="1" xfId="0" applyFont="1" applyFill="1" applyBorder="1"/>
    <xf numFmtId="3" fontId="0" fillId="2" borderId="1" xfId="0" applyNumberFormat="1" applyFill="1" applyBorder="1"/>
    <xf numFmtId="0" fontId="0" fillId="0" borderId="0" xfId="0" applyAlignment="1">
      <alignment horizontal="center"/>
    </xf>
    <xf numFmtId="176" fontId="42" fillId="0" borderId="0" xfId="0" applyNumberFormat="1" applyFont="1"/>
    <xf numFmtId="176" fontId="43" fillId="25" borderId="14" xfId="74" applyNumberFormat="1" applyFont="1" applyFill="1" applyBorder="1" applyAlignment="1">
      <alignment horizontal="center" vertical="center" wrapText="1"/>
    </xf>
    <xf numFmtId="176" fontId="43" fillId="25" borderId="15" xfId="74" applyNumberFormat="1" applyFont="1" applyFill="1" applyBorder="1" applyAlignment="1">
      <alignment horizontal="center" vertical="center" wrapText="1"/>
    </xf>
    <xf numFmtId="176" fontId="43" fillId="25" borderId="16" xfId="74" applyNumberFormat="1" applyFont="1" applyFill="1" applyBorder="1" applyAlignment="1">
      <alignment horizontal="center" vertical="center" wrapText="1"/>
    </xf>
    <xf numFmtId="176" fontId="43" fillId="25" borderId="17" xfId="74" applyNumberFormat="1" applyFont="1" applyFill="1" applyBorder="1" applyAlignment="1">
      <alignment horizontal="center" vertical="center" wrapText="1"/>
    </xf>
    <xf numFmtId="176" fontId="43" fillId="25" borderId="18" xfId="74" applyNumberFormat="1" applyFont="1" applyFill="1" applyBorder="1" applyAlignment="1">
      <alignment horizontal="center" vertical="center" wrapText="1"/>
    </xf>
    <xf numFmtId="176" fontId="43" fillId="25" borderId="19" xfId="74" applyNumberFormat="1" applyFont="1" applyFill="1" applyBorder="1" applyAlignment="1">
      <alignment horizontal="center" vertical="center" wrapText="1"/>
    </xf>
    <xf numFmtId="176" fontId="44" fillId="0" borderId="20" xfId="0" applyNumberFormat="1" applyFont="1" applyFill="1" applyBorder="1" applyAlignment="1">
      <alignment horizontal="left" vertical="center" wrapText="1"/>
    </xf>
    <xf numFmtId="176" fontId="44" fillId="0" borderId="21" xfId="0" applyNumberFormat="1" applyFont="1" applyFill="1" applyBorder="1" applyAlignment="1">
      <alignment horizontal="left" vertical="center" wrapText="1"/>
    </xf>
    <xf numFmtId="176" fontId="45" fillId="0" borderId="22" xfId="0" applyNumberFormat="1" applyFont="1" applyFill="1" applyBorder="1" applyAlignment="1">
      <alignment horizontal="center" vertical="center"/>
    </xf>
    <xf numFmtId="176" fontId="46" fillId="0" borderId="21" xfId="0" applyNumberFormat="1" applyFont="1" applyFill="1" applyBorder="1" applyAlignment="1">
      <alignment vertical="center"/>
    </xf>
    <xf numFmtId="176" fontId="46" fillId="0" borderId="23" xfId="0" applyNumberFormat="1" applyFont="1" applyFill="1" applyBorder="1" applyAlignment="1">
      <alignment horizontal="center" vertical="center"/>
    </xf>
    <xf numFmtId="176" fontId="44" fillId="0" borderId="24" xfId="0" applyNumberFormat="1" applyFont="1" applyFill="1" applyBorder="1" applyAlignment="1">
      <alignment horizontal="left" vertical="center" wrapText="1"/>
    </xf>
    <xf numFmtId="176" fontId="44" fillId="0" borderId="25" xfId="0" applyNumberFormat="1" applyFont="1" applyFill="1" applyBorder="1" applyAlignment="1">
      <alignment horizontal="left" vertical="center" wrapText="1"/>
    </xf>
    <xf numFmtId="176" fontId="45" fillId="0" borderId="1" xfId="0" applyNumberFormat="1" applyFont="1" applyFill="1" applyBorder="1" applyAlignment="1">
      <alignment horizontal="center" vertical="center"/>
    </xf>
    <xf numFmtId="176" fontId="46" fillId="0" borderId="25" xfId="0" applyNumberFormat="1" applyFont="1" applyFill="1" applyBorder="1" applyAlignment="1">
      <alignment vertical="center"/>
    </xf>
    <xf numFmtId="49" fontId="46" fillId="0" borderId="26" xfId="0" applyNumberFormat="1" applyFont="1" applyFill="1" applyBorder="1" applyAlignment="1">
      <alignment horizontal="center" vertical="center"/>
    </xf>
    <xf numFmtId="176" fontId="46" fillId="0" borderId="26" xfId="0" applyNumberFormat="1" applyFont="1" applyFill="1" applyBorder="1" applyAlignment="1">
      <alignment horizontal="center" vertical="center"/>
    </xf>
    <xf numFmtId="176" fontId="44" fillId="0" borderId="27" xfId="0" applyNumberFormat="1" applyFont="1" applyFill="1" applyBorder="1" applyAlignment="1">
      <alignment horizontal="left" vertical="center" wrapText="1"/>
    </xf>
    <xf numFmtId="176" fontId="44" fillId="0" borderId="28" xfId="0" applyNumberFormat="1" applyFont="1" applyFill="1" applyBorder="1" applyAlignment="1">
      <alignment horizontal="left" vertical="center" wrapText="1"/>
    </xf>
    <xf numFmtId="176" fontId="45" fillId="0" borderId="2" xfId="0" applyNumberFormat="1" applyFont="1" applyFill="1" applyBorder="1" applyAlignment="1">
      <alignment horizontal="center" vertical="center"/>
    </xf>
    <xf numFmtId="176" fontId="46" fillId="0" borderId="29" xfId="0" applyNumberFormat="1" applyFont="1" applyFill="1" applyBorder="1" applyAlignment="1">
      <alignment horizontal="center" vertical="center"/>
    </xf>
    <xf numFmtId="176" fontId="44" fillId="0" borderId="30" xfId="0" applyNumberFormat="1" applyFont="1" applyFill="1" applyBorder="1" applyAlignment="1">
      <alignment horizontal="left" vertical="center" wrapText="1"/>
    </xf>
    <xf numFmtId="176" fontId="44" fillId="0" borderId="31" xfId="0" applyNumberFormat="1" applyFont="1" applyFill="1" applyBorder="1" applyAlignment="1">
      <alignment horizontal="left" vertical="center" wrapText="1"/>
    </xf>
    <xf numFmtId="176" fontId="45" fillId="0" borderId="32" xfId="0" applyNumberFormat="1" applyFont="1" applyFill="1" applyBorder="1" applyAlignment="1">
      <alignment horizontal="center" vertical="center"/>
    </xf>
    <xf numFmtId="49" fontId="46" fillId="0" borderId="33" xfId="0" applyNumberFormat="1" applyFont="1" applyFill="1" applyBorder="1" applyAlignment="1">
      <alignment horizontal="center" vertical="center"/>
    </xf>
    <xf numFmtId="176" fontId="45" fillId="26" borderId="34" xfId="0" applyNumberFormat="1" applyFont="1" applyFill="1" applyBorder="1" applyAlignment="1">
      <alignment horizontal="left" vertical="center" wrapText="1"/>
    </xf>
    <xf numFmtId="176" fontId="45" fillId="26" borderId="35" xfId="0" applyNumberFormat="1" applyFont="1" applyFill="1" applyBorder="1" applyAlignment="1">
      <alignment horizontal="left" vertical="center" wrapText="1"/>
    </xf>
    <xf numFmtId="176" fontId="45" fillId="26" borderId="36" xfId="0" applyNumberFormat="1" applyFont="1" applyFill="1" applyBorder="1" applyAlignment="1">
      <alignment horizontal="center" vertical="center"/>
    </xf>
    <xf numFmtId="176" fontId="46" fillId="26" borderId="35" xfId="0" applyNumberFormat="1" applyFont="1" applyFill="1" applyBorder="1" applyAlignment="1">
      <alignment vertical="center"/>
    </xf>
    <xf numFmtId="176" fontId="46" fillId="26" borderId="37" xfId="0" applyNumberFormat="1" applyFont="1" applyFill="1" applyBorder="1" applyAlignment="1">
      <alignment horizontal="center" vertical="center"/>
    </xf>
    <xf numFmtId="176" fontId="42" fillId="27" borderId="0" xfId="0" applyNumberFormat="1" applyFont="1" applyFill="1"/>
    <xf numFmtId="0" fontId="15" fillId="26" borderId="0" xfId="163" applyFont="1" applyFill="1"/>
    <xf numFmtId="0" fontId="15" fillId="28" borderId="0" xfId="163" applyFont="1" applyFill="1"/>
    <xf numFmtId="0" fontId="47" fillId="26" borderId="0" xfId="163" applyFont="1" applyFill="1" applyAlignment="1">
      <alignment horizontal="center"/>
    </xf>
    <xf numFmtId="0" fontId="48" fillId="26" borderId="0" xfId="163" applyFont="1" applyFill="1"/>
    <xf numFmtId="0" fontId="15" fillId="0" borderId="0" xfId="163" applyFont="1" applyFill="1"/>
    <xf numFmtId="0" fontId="49" fillId="26" borderId="0" xfId="163" applyFont="1" applyFill="1"/>
    <xf numFmtId="0" fontId="15" fillId="0" borderId="0" xfId="163" applyFont="1" applyFill="1" applyBorder="1" applyAlignment="1">
      <alignment horizontal="left"/>
    </xf>
    <xf numFmtId="0" fontId="15" fillId="0" borderId="0" xfId="163" applyFont="1" applyFill="1" applyBorder="1" applyAlignment="1">
      <alignment horizontal="center" wrapText="1"/>
    </xf>
    <xf numFmtId="0" fontId="15" fillId="0" borderId="0" xfId="163" applyFont="1" applyFill="1" applyBorder="1" applyAlignment="1">
      <alignment horizontal="left" wrapText="1"/>
    </xf>
    <xf numFmtId="0" fontId="50" fillId="0" borderId="38" xfId="163" applyFont="1" applyFill="1" applyBorder="1" applyAlignment="1">
      <alignment horizontal="center" wrapText="1"/>
    </xf>
    <xf numFmtId="0" fontId="50" fillId="0" borderId="2" xfId="163" applyFont="1" applyFill="1" applyBorder="1" applyAlignment="1">
      <alignment horizontal="center" wrapText="1"/>
    </xf>
    <xf numFmtId="0" fontId="50" fillId="0" borderId="39" xfId="163" applyFont="1" applyFill="1" applyBorder="1" applyAlignment="1">
      <alignment horizontal="center" wrapText="1"/>
    </xf>
    <xf numFmtId="0" fontId="50" fillId="0" borderId="0" xfId="163" applyFont="1" applyFill="1"/>
    <xf numFmtId="0" fontId="50" fillId="26" borderId="0" xfId="163" applyFont="1" applyFill="1"/>
    <xf numFmtId="0" fontId="51" fillId="26" borderId="0" xfId="163" applyFont="1" applyFill="1" applyBorder="1" applyAlignment="1">
      <alignment wrapText="1"/>
    </xf>
    <xf numFmtId="0" fontId="47" fillId="26" borderId="0" xfId="163" applyFont="1" applyFill="1" applyBorder="1" applyAlignment="1">
      <alignment horizontal="center" wrapText="1"/>
    </xf>
    <xf numFmtId="0" fontId="50" fillId="0" borderId="25" xfId="163" applyFont="1" applyFill="1" applyBorder="1" applyAlignment="1">
      <alignment horizontal="center" wrapText="1"/>
    </xf>
    <xf numFmtId="0" fontId="50" fillId="0" borderId="4" xfId="163" applyFont="1" applyFill="1" applyBorder="1" applyAlignment="1">
      <alignment horizontal="center" wrapText="1"/>
    </xf>
    <xf numFmtId="0" fontId="50" fillId="0" borderId="1" xfId="163" applyFont="1" applyFill="1" applyBorder="1" applyAlignment="1">
      <alignment horizontal="center" wrapText="1"/>
    </xf>
    <xf numFmtId="0" fontId="50" fillId="0" borderId="40" xfId="163" applyFont="1" applyFill="1" applyBorder="1" applyAlignment="1">
      <alignment horizontal="center" wrapText="1"/>
    </xf>
    <xf numFmtId="0" fontId="51" fillId="26" borderId="0" xfId="163" applyFont="1" applyFill="1" applyBorder="1" applyAlignment="1">
      <alignment horizontal="center" wrapText="1"/>
    </xf>
    <xf numFmtId="0" fontId="50" fillId="0" borderId="25" xfId="163" applyFont="1" applyFill="1" applyBorder="1" applyAlignment="1">
      <alignment wrapText="1"/>
    </xf>
    <xf numFmtId="0" fontId="50" fillId="0" borderId="1" xfId="163" applyFont="1" applyFill="1" applyBorder="1" applyAlignment="1">
      <alignment horizontal="center" wrapText="1"/>
    </xf>
    <xf numFmtId="0" fontId="50" fillId="0" borderId="1" xfId="163" applyFont="1" applyFill="1" applyBorder="1" applyAlignment="1">
      <alignment wrapText="1"/>
    </xf>
    <xf numFmtId="0" fontId="50" fillId="0" borderId="0" xfId="163" applyFont="1" applyFill="1" applyBorder="1" applyAlignment="1">
      <alignment horizontal="center" wrapText="1"/>
    </xf>
    <xf numFmtId="0" fontId="50" fillId="0" borderId="0" xfId="163" applyFont="1" applyFill="1" applyBorder="1" applyAlignment="1">
      <alignment wrapText="1"/>
    </xf>
    <xf numFmtId="0" fontId="50" fillId="26" borderId="0" xfId="163" applyFont="1" applyFill="1" applyBorder="1" applyAlignment="1">
      <alignment wrapText="1"/>
    </xf>
    <xf numFmtId="0" fontId="50" fillId="0" borderId="41" xfId="163" applyFont="1" applyFill="1" applyBorder="1" applyAlignment="1">
      <alignment horizontal="center" wrapText="1"/>
    </xf>
    <xf numFmtId="0" fontId="50" fillId="0" borderId="42" xfId="163" applyFont="1" applyFill="1" applyBorder="1" applyAlignment="1">
      <alignment horizontal="center" wrapText="1"/>
    </xf>
    <xf numFmtId="0" fontId="50" fillId="0" borderId="43" xfId="163" applyFont="1" applyFill="1" applyBorder="1" applyAlignment="1">
      <alignment horizontal="center" wrapText="1"/>
    </xf>
    <xf numFmtId="0" fontId="50" fillId="0" borderId="44" xfId="163" applyFont="1" applyFill="1" applyBorder="1" applyAlignment="1">
      <alignment wrapText="1"/>
    </xf>
    <xf numFmtId="0" fontId="50" fillId="0" borderId="43" xfId="163" applyFont="1" applyFill="1" applyBorder="1" applyAlignment="1">
      <alignment wrapText="1"/>
    </xf>
    <xf numFmtId="0" fontId="15" fillId="0" borderId="0" xfId="163" applyFont="1" applyFill="1" applyAlignment="1">
      <alignment wrapText="1"/>
    </xf>
    <xf numFmtId="0" fontId="50" fillId="0" borderId="45" xfId="163" applyFont="1" applyFill="1" applyBorder="1" applyAlignment="1">
      <alignment horizontal="center" vertical="center" wrapText="1"/>
    </xf>
    <xf numFmtId="0" fontId="50" fillId="0" borderId="22" xfId="163" applyFont="1" applyFill="1" applyBorder="1" applyAlignment="1">
      <alignment horizontal="center" vertical="center" wrapText="1"/>
    </xf>
    <xf numFmtId="0" fontId="50" fillId="0" borderId="22" xfId="163" applyFont="1" applyFill="1" applyBorder="1" applyAlignment="1">
      <alignment horizontal="center" wrapText="1"/>
    </xf>
    <xf numFmtId="0" fontId="50" fillId="0" borderId="23" xfId="163" applyFont="1" applyFill="1" applyBorder="1" applyAlignment="1">
      <alignment horizontal="center" wrapText="1"/>
    </xf>
    <xf numFmtId="0" fontId="50" fillId="0" borderId="3" xfId="163" applyFont="1" applyFill="1" applyBorder="1" applyAlignment="1">
      <alignment horizontal="center" vertical="center" wrapText="1"/>
    </xf>
    <xf numFmtId="0" fontId="50" fillId="0" borderId="1" xfId="163" applyFont="1" applyFill="1" applyBorder="1" applyAlignment="1">
      <alignment horizontal="center" vertical="center" wrapText="1"/>
    </xf>
    <xf numFmtId="0" fontId="50" fillId="0" borderId="26" xfId="163" applyFont="1" applyFill="1" applyBorder="1" applyAlignment="1">
      <alignment horizontal="center" wrapText="1"/>
    </xf>
    <xf numFmtId="0" fontId="50" fillId="0" borderId="46" xfId="163" applyFont="1" applyFill="1" applyBorder="1" applyAlignment="1">
      <alignment horizontal="center" wrapText="1"/>
    </xf>
    <xf numFmtId="0" fontId="50" fillId="0" borderId="47" xfId="163" applyFont="1" applyFill="1" applyBorder="1" applyAlignment="1">
      <alignment horizontal="center" wrapText="1"/>
    </xf>
    <xf numFmtId="0" fontId="15" fillId="0" borderId="47" xfId="163" applyFont="1" applyFill="1" applyBorder="1"/>
    <xf numFmtId="0" fontId="15" fillId="0" borderId="48" xfId="163" applyFont="1" applyFill="1" applyBorder="1"/>
    <xf numFmtId="0" fontId="52" fillId="0" borderId="0" xfId="163" applyFont="1" applyFill="1"/>
    <xf numFmtId="0" fontId="51" fillId="0" borderId="49" xfId="163" applyFont="1" applyFill="1" applyBorder="1" applyAlignment="1">
      <alignment horizontal="center" vertical="center" wrapText="1"/>
    </xf>
    <xf numFmtId="0" fontId="51" fillId="26" borderId="49" xfId="163" applyFont="1" applyFill="1" applyBorder="1" applyAlignment="1">
      <alignment horizontal="center" vertical="center" wrapText="1"/>
    </xf>
    <xf numFmtId="0" fontId="47" fillId="27" borderId="14" xfId="163" applyFont="1" applyFill="1" applyBorder="1" applyAlignment="1">
      <alignment horizontal="center" vertical="center" wrapText="1"/>
    </xf>
    <xf numFmtId="0" fontId="47" fillId="27" borderId="49" xfId="163" applyFont="1" applyFill="1" applyBorder="1" applyAlignment="1">
      <alignment horizontal="center" vertical="center" wrapText="1"/>
    </xf>
    <xf numFmtId="0" fontId="51" fillId="0" borderId="50" xfId="163" applyFont="1" applyFill="1" applyBorder="1" applyAlignment="1">
      <alignment horizontal="center" vertical="center" wrapText="1"/>
    </xf>
    <xf numFmtId="0" fontId="51" fillId="26" borderId="50" xfId="163" applyFont="1" applyFill="1" applyBorder="1" applyAlignment="1">
      <alignment horizontal="center" vertical="center" wrapText="1"/>
    </xf>
    <xf numFmtId="0" fontId="47" fillId="27" borderId="51" xfId="163" applyFont="1" applyFill="1" applyBorder="1" applyAlignment="1">
      <alignment horizontal="center" vertical="center" wrapText="1"/>
    </xf>
    <xf numFmtId="0" fontId="47" fillId="27" borderId="50" xfId="163" applyFont="1" applyFill="1" applyBorder="1" applyAlignment="1">
      <alignment horizontal="center" vertical="center" wrapText="1"/>
    </xf>
    <xf numFmtId="0" fontId="50" fillId="0" borderId="1" xfId="163" applyFont="1" applyFill="1" applyBorder="1"/>
    <xf numFmtId="0" fontId="0" fillId="0" borderId="1" xfId="0" applyFill="1" applyBorder="1"/>
    <xf numFmtId="0" fontId="47" fillId="27" borderId="40" xfId="163" applyFont="1" applyFill="1" applyBorder="1" applyAlignment="1">
      <alignment horizontal="center" vertical="top" wrapText="1"/>
    </xf>
    <xf numFmtId="42" fontId="48" fillId="27" borderId="52" xfId="163" applyNumberFormat="1" applyFont="1" applyFill="1" applyBorder="1" applyAlignment="1">
      <alignment vertical="top" wrapText="1"/>
    </xf>
    <xf numFmtId="0" fontId="47" fillId="27" borderId="18" xfId="163" applyFont="1" applyFill="1" applyBorder="1" applyAlignment="1">
      <alignment horizontal="center" vertical="top" wrapText="1"/>
    </xf>
    <xf numFmtId="0" fontId="48" fillId="27" borderId="52" xfId="163" applyFont="1" applyFill="1" applyBorder="1" applyAlignment="1">
      <alignment vertical="top" wrapText="1"/>
    </xf>
    <xf numFmtId="0" fontId="15" fillId="0" borderId="53" xfId="163" applyFont="1" applyFill="1" applyBorder="1" applyAlignment="1">
      <alignment horizontal="center"/>
    </xf>
    <xf numFmtId="0" fontId="51" fillId="0" borderId="36" xfId="163" applyFont="1" applyFill="1" applyBorder="1" applyAlignment="1">
      <alignment horizontal="center" wrapText="1"/>
    </xf>
    <xf numFmtId="0" fontId="51" fillId="0" borderId="36" xfId="163" applyFont="1" applyFill="1" applyBorder="1" applyAlignment="1">
      <alignment horizontal="center" vertical="top" wrapText="1"/>
    </xf>
    <xf numFmtId="3" fontId="53" fillId="0" borderId="36" xfId="0" applyNumberFormat="1" applyFont="1" applyBorder="1"/>
    <xf numFmtId="0" fontId="47" fillId="27" borderId="35" xfId="163" applyFont="1" applyFill="1" applyBorder="1" applyAlignment="1">
      <alignment horizontal="center" vertical="top" wrapText="1"/>
    </xf>
    <xf numFmtId="0" fontId="48" fillId="27" borderId="54" xfId="163" applyFont="1" applyFill="1" applyBorder="1" applyAlignment="1">
      <alignment horizontal="center" vertical="top" wrapText="1"/>
    </xf>
    <xf numFmtId="0" fontId="48" fillId="0" borderId="0" xfId="163" applyFont="1" applyFill="1"/>
    <xf numFmtId="0" fontId="47" fillId="27" borderId="0" xfId="163" applyFont="1" applyFill="1" applyAlignment="1">
      <alignment horizontal="center"/>
    </xf>
    <xf numFmtId="3" fontId="54" fillId="27" borderId="52" xfId="163" applyNumberFormat="1" applyFont="1" applyFill="1" applyBorder="1" applyAlignment="1">
      <alignment horizontal="center"/>
    </xf>
    <xf numFmtId="0" fontId="51" fillId="0" borderId="34" xfId="163" applyFont="1" applyFill="1" applyBorder="1" applyAlignment="1">
      <alignment horizontal="center" wrapText="1"/>
    </xf>
    <xf numFmtId="0" fontId="51" fillId="0" borderId="35" xfId="163" applyFont="1" applyFill="1" applyBorder="1" applyAlignment="1">
      <alignment horizontal="center" wrapText="1"/>
    </xf>
    <xf numFmtId="0" fontId="51" fillId="0" borderId="55" xfId="163" applyFont="1" applyFill="1" applyBorder="1" applyAlignment="1">
      <alignment horizontal="center" wrapText="1"/>
    </xf>
    <xf numFmtId="3" fontId="54" fillId="27" borderId="54" xfId="163" applyNumberFormat="1" applyFont="1" applyFill="1" applyBorder="1" applyAlignment="1">
      <alignment horizontal="center"/>
    </xf>
    <xf numFmtId="0" fontId="51" fillId="0" borderId="14" xfId="163" applyFont="1" applyFill="1" applyBorder="1" applyAlignment="1">
      <alignment horizontal="center" vertical="center" wrapText="1"/>
    </xf>
    <xf numFmtId="0" fontId="51" fillId="0" borderId="16" xfId="163" applyFont="1" applyFill="1" applyBorder="1" applyAlignment="1">
      <alignment horizontal="center" vertical="center" wrapText="1"/>
    </xf>
    <xf numFmtId="3" fontId="48" fillId="26" borderId="0" xfId="163" applyNumberFormat="1" applyFont="1" applyFill="1"/>
    <xf numFmtId="0" fontId="51" fillId="0" borderId="17" xfId="163" applyFont="1" applyFill="1" applyBorder="1" applyAlignment="1">
      <alignment horizontal="center" vertical="center" wrapText="1"/>
    </xf>
    <xf numFmtId="0" fontId="51" fillId="0" borderId="19" xfId="163" applyFont="1" applyFill="1" applyBorder="1" applyAlignment="1">
      <alignment horizontal="center" vertical="center" wrapText="1"/>
    </xf>
    <xf numFmtId="0" fontId="51" fillId="0" borderId="52" xfId="163" applyFont="1" applyFill="1" applyBorder="1" applyAlignment="1">
      <alignment horizontal="center" vertical="center" wrapText="1"/>
    </xf>
    <xf numFmtId="3" fontId="53" fillId="0" borderId="1" xfId="0" applyNumberFormat="1" applyFont="1" applyBorder="1"/>
    <xf numFmtId="3" fontId="51" fillId="26" borderId="19" xfId="163" applyNumberFormat="1" applyFont="1" applyFill="1" applyBorder="1" applyAlignment="1">
      <alignment horizontal="center" vertical="top" wrapText="1"/>
    </xf>
    <xf numFmtId="0" fontId="49" fillId="0" borderId="0" xfId="163" applyFont="1" applyFill="1"/>
    <xf numFmtId="0" fontId="55" fillId="0" borderId="0" xfId="163" applyFont="1" applyFill="1" applyAlignment="1">
      <alignment horizontal="left" vertical="top" indent="15"/>
    </xf>
    <xf numFmtId="0" fontId="51" fillId="0" borderId="34" xfId="163" applyFont="1" applyFill="1" applyBorder="1" applyAlignment="1">
      <alignment horizontal="center" vertical="center" wrapText="1"/>
    </xf>
    <xf numFmtId="0" fontId="51" fillId="0" borderId="55" xfId="163" applyFont="1" applyFill="1" applyBorder="1" applyAlignment="1">
      <alignment horizontal="center" vertical="center" wrapText="1"/>
    </xf>
    <xf numFmtId="0" fontId="51" fillId="0" borderId="17" xfId="163" applyFont="1" applyFill="1" applyBorder="1" applyAlignment="1">
      <alignment horizontal="center" wrapText="1"/>
    </xf>
    <xf numFmtId="0" fontId="51" fillId="0" borderId="19" xfId="163" applyFont="1" applyFill="1" applyBorder="1" applyAlignment="1">
      <alignment horizontal="center" wrapText="1"/>
    </xf>
    <xf numFmtId="0" fontId="0" fillId="0" borderId="0" xfId="0" applyFill="1"/>
    <xf numFmtId="0" fontId="0" fillId="28" borderId="0" xfId="0" applyFill="1"/>
    <xf numFmtId="0" fontId="1" fillId="0" borderId="0" xfId="0" applyFont="1" applyAlignment="1">
      <alignment horizontal="center"/>
    </xf>
    <xf numFmtId="0" fontId="56" fillId="0" borderId="0" xfId="0" applyFont="1"/>
    <xf numFmtId="0" fontId="57" fillId="29" borderId="34" xfId="163" applyFont="1" applyFill="1" applyBorder="1" applyAlignment="1">
      <alignment horizontal="center" wrapText="1"/>
    </xf>
    <xf numFmtId="0" fontId="57" fillId="29" borderId="55" xfId="163" applyFont="1" applyFill="1" applyBorder="1" applyAlignment="1">
      <alignment horizontal="center" wrapText="1"/>
    </xf>
    <xf numFmtId="0" fontId="58" fillId="26" borderId="0" xfId="160" applyFont="1" applyFill="1"/>
    <xf numFmtId="0" fontId="59" fillId="2" borderId="0" xfId="160" applyFont="1" applyFill="1"/>
    <xf numFmtId="0" fontId="58" fillId="2" borderId="56" xfId="160" applyFont="1" applyFill="1" applyBorder="1"/>
    <xf numFmtId="0" fontId="60" fillId="2" borderId="57" xfId="160" applyFont="1" applyFill="1" applyBorder="1" applyAlignment="1">
      <alignment horizontal="center" vertical="center" wrapText="1"/>
    </xf>
    <xf numFmtId="0" fontId="58" fillId="2" borderId="58" xfId="160" applyFont="1" applyFill="1" applyBorder="1"/>
    <xf numFmtId="0" fontId="58" fillId="2" borderId="59" xfId="160" applyFont="1" applyFill="1" applyBorder="1"/>
    <xf numFmtId="0" fontId="57" fillId="29" borderId="54" xfId="160" applyFont="1" applyFill="1" applyBorder="1" applyAlignment="1">
      <alignment horizontal="center" wrapText="1"/>
    </xf>
    <xf numFmtId="0" fontId="57" fillId="29" borderId="54" xfId="160" applyFont="1" applyFill="1" applyBorder="1" applyAlignment="1">
      <alignment wrapText="1"/>
    </xf>
    <xf numFmtId="0" fontId="57" fillId="29" borderId="2" xfId="160" applyFont="1" applyFill="1" applyBorder="1"/>
    <xf numFmtId="0" fontId="57" fillId="29" borderId="2" xfId="160" applyFont="1" applyFill="1" applyBorder="1" applyAlignment="1">
      <alignment wrapText="1"/>
    </xf>
    <xf numFmtId="0" fontId="57" fillId="2" borderId="1" xfId="160" applyFont="1" applyFill="1" applyBorder="1"/>
    <xf numFmtId="0" fontId="58" fillId="2" borderId="1" xfId="160" applyFont="1" applyFill="1" applyBorder="1" applyAlignment="1">
      <alignment wrapText="1"/>
    </xf>
    <xf numFmtId="0" fontId="58" fillId="2" borderId="0" xfId="160" applyFont="1" applyFill="1"/>
    <xf numFmtId="0" fontId="57" fillId="2" borderId="1" xfId="160" applyFont="1" applyFill="1" applyBorder="1" applyAlignment="1">
      <alignment wrapText="1"/>
    </xf>
    <xf numFmtId="0" fontId="57" fillId="0" borderId="1" xfId="160" applyFont="1" applyFill="1" applyBorder="1"/>
    <xf numFmtId="0" fontId="58" fillId="0" borderId="1" xfId="160" applyFont="1" applyFill="1" applyBorder="1" applyAlignment="1">
      <alignment wrapText="1"/>
    </xf>
    <xf numFmtId="0" fontId="57" fillId="2" borderId="0" xfId="160" applyFont="1" applyFill="1" applyBorder="1"/>
    <xf numFmtId="0" fontId="58" fillId="2" borderId="0" xfId="160" applyFont="1" applyFill="1" applyBorder="1" applyAlignment="1">
      <alignment wrapText="1"/>
    </xf>
    <xf numFmtId="0" fontId="57" fillId="29" borderId="1" xfId="160" applyFont="1" applyFill="1" applyBorder="1"/>
    <xf numFmtId="0" fontId="57" fillId="29" borderId="1" xfId="160" applyFont="1" applyFill="1" applyBorder="1" applyAlignment="1">
      <alignment wrapText="1"/>
    </xf>
    <xf numFmtId="0" fontId="57" fillId="30" borderId="1" xfId="160" applyFont="1" applyFill="1" applyBorder="1"/>
    <xf numFmtId="0" fontId="57" fillId="30" borderId="1" xfId="160" applyFont="1" applyFill="1" applyBorder="1" applyAlignment="1">
      <alignment wrapText="1"/>
    </xf>
    <xf numFmtId="176" fontId="61" fillId="0" borderId="0" xfId="0" applyNumberFormat="1" applyFont="1"/>
    <xf numFmtId="176" fontId="46" fillId="25" borderId="14" xfId="0" applyNumberFormat="1" applyFont="1" applyFill="1" applyBorder="1" applyAlignment="1">
      <alignment horizontal="center" vertical="center" textRotation="90"/>
    </xf>
    <xf numFmtId="176" fontId="44" fillId="0" borderId="61" xfId="0" applyNumberFormat="1" applyFont="1" applyFill="1" applyBorder="1" applyAlignment="1">
      <alignment vertical="center"/>
    </xf>
    <xf numFmtId="176" fontId="44" fillId="0" borderId="21" xfId="0" applyNumberFormat="1" applyFont="1" applyFill="1" applyBorder="1" applyAlignment="1">
      <alignment vertical="center"/>
    </xf>
    <xf numFmtId="176" fontId="44" fillId="0" borderId="62" xfId="0" applyNumberFormat="1" applyFont="1" applyFill="1" applyBorder="1" applyAlignment="1">
      <alignment vertical="center"/>
    </xf>
    <xf numFmtId="176" fontId="62" fillId="0" borderId="22" xfId="0" applyNumberFormat="1" applyFont="1" applyFill="1" applyBorder="1" applyAlignment="1">
      <alignment horizontal="center" vertical="center"/>
    </xf>
    <xf numFmtId="176" fontId="46" fillId="0" borderId="21" xfId="0" applyNumberFormat="1" applyFont="1" applyFill="1" applyBorder="1" applyAlignment="1">
      <alignment horizontal="right" vertical="center"/>
    </xf>
    <xf numFmtId="176" fontId="63" fillId="0" borderId="23" xfId="0" applyNumberFormat="1" applyFont="1" applyFill="1" applyBorder="1" applyAlignment="1">
      <alignment horizontal="center" vertical="center"/>
    </xf>
    <xf numFmtId="176" fontId="46" fillId="25" borderId="51" xfId="0" applyNumberFormat="1" applyFont="1" applyFill="1" applyBorder="1" applyAlignment="1">
      <alignment horizontal="center" vertical="center" textRotation="90"/>
    </xf>
    <xf numFmtId="176" fontId="44" fillId="0" borderId="40" xfId="0" applyNumberFormat="1" applyFont="1" applyFill="1" applyBorder="1" applyAlignment="1">
      <alignment vertical="center"/>
    </xf>
    <xf numFmtId="176" fontId="44" fillId="0" borderId="25" xfId="0" applyNumberFormat="1" applyFont="1" applyFill="1" applyBorder="1" applyAlignment="1">
      <alignment vertical="center"/>
    </xf>
    <xf numFmtId="176" fontId="44" fillId="0" borderId="4" xfId="0" applyNumberFormat="1" applyFont="1" applyFill="1" applyBorder="1" applyAlignment="1">
      <alignment vertical="center"/>
    </xf>
    <xf numFmtId="176" fontId="62" fillId="0" borderId="1" xfId="0" applyNumberFormat="1" applyFont="1" applyFill="1" applyBorder="1" applyAlignment="1">
      <alignment horizontal="center" vertical="center"/>
    </xf>
    <xf numFmtId="176" fontId="46" fillId="0" borderId="25" xfId="0" applyNumberFormat="1" applyFont="1" applyFill="1" applyBorder="1" applyAlignment="1">
      <alignment horizontal="right" vertical="center"/>
    </xf>
    <xf numFmtId="176" fontId="63" fillId="0" borderId="26" xfId="0" quotePrefix="1" applyNumberFormat="1" applyFont="1" applyFill="1" applyBorder="1" applyAlignment="1">
      <alignment horizontal="center" vertical="center"/>
    </xf>
    <xf numFmtId="176" fontId="44" fillId="0" borderId="39" xfId="0" applyNumberFormat="1" applyFont="1" applyFill="1" applyBorder="1" applyAlignment="1">
      <alignment vertical="center"/>
    </xf>
    <xf numFmtId="176" fontId="44" fillId="0" borderId="28" xfId="0" applyNumberFormat="1" applyFont="1" applyFill="1" applyBorder="1" applyAlignment="1">
      <alignment vertical="center"/>
    </xf>
    <xf numFmtId="176" fontId="44" fillId="0" borderId="38" xfId="0" applyNumberFormat="1" applyFont="1" applyFill="1" applyBorder="1" applyAlignment="1">
      <alignment vertical="center"/>
    </xf>
    <xf numFmtId="176" fontId="62" fillId="0" borderId="2" xfId="0" applyNumberFormat="1" applyFont="1" applyFill="1" applyBorder="1" applyAlignment="1">
      <alignment horizontal="center" vertical="center"/>
    </xf>
    <xf numFmtId="176" fontId="63" fillId="0" borderId="29" xfId="0" quotePrefix="1" applyNumberFormat="1" applyFont="1" applyFill="1" applyBorder="1" applyAlignment="1">
      <alignment horizontal="center" vertical="center"/>
    </xf>
    <xf numFmtId="49" fontId="63" fillId="0" borderId="26" xfId="0" applyNumberFormat="1" applyFont="1" applyFill="1" applyBorder="1" applyAlignment="1">
      <alignment horizontal="center" vertical="center"/>
    </xf>
    <xf numFmtId="176" fontId="44" fillId="0" borderId="40" xfId="0" applyNumberFormat="1" applyFont="1" applyFill="1" applyBorder="1" applyAlignment="1">
      <alignment horizontal="left" vertical="center"/>
    </xf>
    <xf numFmtId="176" fontId="44" fillId="0" borderId="25" xfId="0" applyNumberFormat="1" applyFont="1" applyFill="1" applyBorder="1" applyAlignment="1">
      <alignment horizontal="left" vertical="center"/>
    </xf>
    <xf numFmtId="176" fontId="44" fillId="0" borderId="4" xfId="0" applyNumberFormat="1" applyFont="1" applyFill="1" applyBorder="1" applyAlignment="1">
      <alignment horizontal="left" vertical="center"/>
    </xf>
    <xf numFmtId="176" fontId="44" fillId="0" borderId="40" xfId="0" applyNumberFormat="1" applyFont="1" applyFill="1" applyBorder="1" applyAlignment="1">
      <alignment horizontal="left" vertical="center" wrapText="1"/>
    </xf>
    <xf numFmtId="176" fontId="44" fillId="0" borderId="4" xfId="0" applyNumberFormat="1" applyFont="1" applyFill="1" applyBorder="1" applyAlignment="1">
      <alignment horizontal="left" vertical="center" wrapText="1"/>
    </xf>
    <xf numFmtId="176" fontId="44" fillId="0" borderId="40" xfId="0" applyNumberFormat="1" applyFont="1" applyFill="1" applyBorder="1" applyAlignment="1">
      <alignment vertical="center" wrapText="1"/>
    </xf>
    <xf numFmtId="176" fontId="44" fillId="0" borderId="25" xfId="0" applyNumberFormat="1" applyFont="1" applyBorder="1" applyAlignment="1">
      <alignment vertical="center" wrapText="1"/>
    </xf>
    <xf numFmtId="176" fontId="44" fillId="0" borderId="4" xfId="0" applyNumberFormat="1" applyFont="1" applyBorder="1" applyAlignment="1">
      <alignment vertical="center" wrapText="1"/>
    </xf>
    <xf numFmtId="176" fontId="44" fillId="0" borderId="63" xfId="0" applyNumberFormat="1" applyFont="1" applyFill="1" applyBorder="1" applyAlignment="1">
      <alignment vertical="center"/>
    </xf>
    <xf numFmtId="176" fontId="44" fillId="0" borderId="18" xfId="0" applyNumberFormat="1" applyFont="1" applyFill="1" applyBorder="1" applyAlignment="1">
      <alignment vertical="center"/>
    </xf>
    <xf numFmtId="176" fontId="44" fillId="0" borderId="64" xfId="0" applyNumberFormat="1" applyFont="1" applyFill="1" applyBorder="1" applyAlignment="1">
      <alignment vertical="center"/>
    </xf>
    <xf numFmtId="176" fontId="62" fillId="0" borderId="65" xfId="0" applyNumberFormat="1" applyFont="1" applyFill="1" applyBorder="1" applyAlignment="1">
      <alignment horizontal="center" vertical="center"/>
    </xf>
    <xf numFmtId="49" fontId="63" fillId="0" borderId="66" xfId="0" applyNumberFormat="1" applyFont="1" applyFill="1" applyBorder="1" applyAlignment="1">
      <alignment horizontal="center" vertical="center"/>
    </xf>
    <xf numFmtId="176" fontId="46" fillId="25" borderId="17" xfId="0" applyNumberFormat="1" applyFont="1" applyFill="1" applyBorder="1" applyAlignment="1">
      <alignment horizontal="center" vertical="center" textRotation="90"/>
    </xf>
    <xf numFmtId="176" fontId="46" fillId="26" borderId="34" xfId="0" applyNumberFormat="1" applyFont="1" applyFill="1" applyBorder="1" applyAlignment="1">
      <alignment vertical="center" wrapText="1"/>
    </xf>
    <xf numFmtId="176" fontId="61" fillId="26" borderId="35" xfId="0" applyNumberFormat="1" applyFont="1" applyFill="1" applyBorder="1" applyAlignment="1">
      <alignment vertical="center" wrapText="1"/>
    </xf>
    <xf numFmtId="176" fontId="61" fillId="26" borderId="67" xfId="0" applyNumberFormat="1" applyFont="1" applyFill="1" applyBorder="1" applyAlignment="1">
      <alignment vertical="center" wrapText="1"/>
    </xf>
    <xf numFmtId="176" fontId="62" fillId="26" borderId="36" xfId="0" applyNumberFormat="1" applyFont="1" applyFill="1" applyBorder="1" applyAlignment="1">
      <alignment horizontal="center" vertical="center"/>
    </xf>
    <xf numFmtId="176" fontId="46" fillId="26" borderId="35" xfId="0" applyNumberFormat="1" applyFont="1" applyFill="1" applyBorder="1" applyAlignment="1">
      <alignment horizontal="right" vertical="center"/>
    </xf>
    <xf numFmtId="176" fontId="63" fillId="26" borderId="37" xfId="0" applyNumberFormat="1" applyFont="1" applyFill="1" applyBorder="1" applyAlignment="1">
      <alignment horizontal="center" vertical="center"/>
    </xf>
    <xf numFmtId="176" fontId="44" fillId="0" borderId="61" xfId="0" applyNumberFormat="1" applyFont="1" applyFill="1" applyBorder="1" applyAlignment="1">
      <alignment horizontal="left" vertical="center" wrapText="1"/>
    </xf>
    <xf numFmtId="176" fontId="44" fillId="0" borderId="62" xfId="0" applyNumberFormat="1" applyFont="1" applyFill="1" applyBorder="1" applyAlignment="1">
      <alignment horizontal="left" vertical="center" wrapText="1"/>
    </xf>
    <xf numFmtId="49" fontId="63" fillId="0" borderId="23" xfId="0" applyNumberFormat="1" applyFont="1" applyFill="1" applyBorder="1" applyAlignment="1">
      <alignment horizontal="center" vertical="center"/>
    </xf>
    <xf numFmtId="176" fontId="63" fillId="0" borderId="26" xfId="0" applyNumberFormat="1" applyFont="1" applyFill="1" applyBorder="1" applyAlignment="1">
      <alignment horizontal="center" vertical="center"/>
    </xf>
    <xf numFmtId="176" fontId="63" fillId="0" borderId="29" xfId="0" applyNumberFormat="1" applyFont="1" applyFill="1" applyBorder="1" applyAlignment="1">
      <alignment horizontal="center" vertical="center"/>
    </xf>
    <xf numFmtId="49" fontId="63" fillId="0" borderId="29" xfId="0" applyNumberFormat="1" applyFont="1" applyFill="1" applyBorder="1" applyAlignment="1">
      <alignment horizontal="center" vertical="center"/>
    </xf>
    <xf numFmtId="176" fontId="44" fillId="0" borderId="39" xfId="0" applyNumberFormat="1" applyFont="1" applyFill="1" applyBorder="1" applyAlignment="1">
      <alignment horizontal="left" vertical="center" wrapText="1"/>
    </xf>
    <xf numFmtId="176" fontId="44" fillId="0" borderId="38" xfId="0" applyNumberFormat="1" applyFont="1" applyFill="1" applyBorder="1" applyAlignment="1">
      <alignment horizontal="left" vertical="center" wrapText="1"/>
    </xf>
    <xf numFmtId="176" fontId="44" fillId="0" borderId="60" xfId="0" applyNumberFormat="1" applyFont="1" applyFill="1" applyBorder="1" applyAlignment="1">
      <alignment vertical="center"/>
    </xf>
    <xf numFmtId="176" fontId="44" fillId="0" borderId="0" xfId="0" applyNumberFormat="1" applyFont="1" applyFill="1" applyBorder="1" applyAlignment="1">
      <alignment vertical="center"/>
    </xf>
    <xf numFmtId="176" fontId="44" fillId="0" borderId="68" xfId="0" applyNumberFormat="1" applyFont="1" applyFill="1" applyBorder="1" applyAlignment="1">
      <alignment vertical="center"/>
    </xf>
    <xf numFmtId="176" fontId="62" fillId="0" borderId="32" xfId="0" applyNumberFormat="1" applyFont="1" applyFill="1" applyBorder="1" applyAlignment="1">
      <alignment horizontal="center" vertical="center"/>
    </xf>
    <xf numFmtId="49" fontId="63" fillId="0" borderId="33" xfId="0" applyNumberFormat="1" applyFont="1" applyFill="1" applyBorder="1" applyAlignment="1">
      <alignment horizontal="center" vertical="center"/>
    </xf>
    <xf numFmtId="176" fontId="45" fillId="26" borderId="69" xfId="0" applyNumberFormat="1" applyFont="1" applyFill="1" applyBorder="1" applyAlignment="1">
      <alignment horizontal="left" vertical="center" wrapText="1"/>
    </xf>
    <xf numFmtId="176" fontId="45" fillId="26" borderId="67" xfId="0" applyNumberFormat="1" applyFont="1" applyFill="1" applyBorder="1" applyAlignment="1">
      <alignment horizontal="left" vertical="center" wrapText="1"/>
    </xf>
    <xf numFmtId="176" fontId="46" fillId="26" borderId="69" xfId="0" applyNumberFormat="1" applyFont="1" applyFill="1" applyBorder="1" applyAlignment="1">
      <alignment horizontal="right" vertical="center" wrapText="1"/>
    </xf>
    <xf numFmtId="176" fontId="46" fillId="26" borderId="35" xfId="0" applyNumberFormat="1" applyFont="1" applyFill="1" applyBorder="1" applyAlignment="1">
      <alignment horizontal="right" vertical="center" wrapText="1"/>
    </xf>
    <xf numFmtId="176" fontId="46" fillId="26" borderId="67" xfId="0" applyNumberFormat="1" applyFont="1" applyFill="1" applyBorder="1" applyAlignment="1">
      <alignment horizontal="right" vertical="center" wrapText="1"/>
    </xf>
    <xf numFmtId="176" fontId="44" fillId="0" borderId="70" xfId="0" applyNumberFormat="1" applyFont="1" applyFill="1" applyBorder="1" applyAlignment="1">
      <alignment vertical="center" wrapText="1"/>
    </xf>
    <xf numFmtId="176" fontId="44" fillId="0" borderId="71" xfId="0" applyNumberFormat="1" applyFont="1" applyFill="1" applyBorder="1" applyAlignment="1">
      <alignment vertical="center" wrapText="1"/>
    </xf>
    <xf numFmtId="176" fontId="44" fillId="0" borderId="72" xfId="0" applyNumberFormat="1" applyFont="1" applyFill="1" applyBorder="1" applyAlignment="1">
      <alignment vertical="center" wrapText="1"/>
    </xf>
    <xf numFmtId="176" fontId="46" fillId="0" borderId="18" xfId="0" applyNumberFormat="1" applyFont="1" applyFill="1" applyBorder="1" applyAlignment="1">
      <alignment horizontal="right" vertical="center"/>
    </xf>
    <xf numFmtId="176" fontId="45" fillId="26" borderId="63" xfId="0" applyNumberFormat="1" applyFont="1" applyFill="1" applyBorder="1" applyAlignment="1">
      <alignment horizontal="left" vertical="center" wrapText="1"/>
    </xf>
    <xf numFmtId="176" fontId="45" fillId="26" borderId="18" xfId="0" applyNumberFormat="1" applyFont="1" applyFill="1" applyBorder="1" applyAlignment="1">
      <alignment horizontal="left" vertical="center" wrapText="1"/>
    </xf>
    <xf numFmtId="176" fontId="45" fillId="26" borderId="64" xfId="0" applyNumberFormat="1" applyFont="1" applyFill="1" applyBorder="1" applyAlignment="1">
      <alignment horizontal="left" vertical="center" wrapText="1"/>
    </xf>
    <xf numFmtId="176" fontId="46" fillId="26" borderId="15" xfId="0" applyNumberFormat="1" applyFont="1" applyFill="1" applyBorder="1" applyAlignment="1">
      <alignment horizontal="right" vertical="center"/>
    </xf>
    <xf numFmtId="176" fontId="45" fillId="25" borderId="69" xfId="0" applyNumberFormat="1" applyFont="1" applyFill="1" applyBorder="1" applyAlignment="1">
      <alignment horizontal="center" vertical="center"/>
    </xf>
    <xf numFmtId="176" fontId="45" fillId="25" borderId="35" xfId="0" applyNumberFormat="1" applyFont="1" applyFill="1" applyBorder="1" applyAlignment="1">
      <alignment horizontal="center" vertical="center"/>
    </xf>
    <xf numFmtId="176" fontId="45" fillId="25" borderId="55" xfId="0" applyNumberFormat="1" applyFont="1" applyFill="1" applyBorder="1" applyAlignment="1">
      <alignment horizontal="center" vertical="center"/>
    </xf>
    <xf numFmtId="176" fontId="44" fillId="0" borderId="63" xfId="0" applyNumberFormat="1" applyFont="1" applyFill="1" applyBorder="1" applyAlignment="1">
      <alignment horizontal="left" vertical="center" wrapText="1"/>
    </xf>
    <xf numFmtId="176" fontId="44" fillId="0" borderId="18" xfId="0" applyNumberFormat="1" applyFont="1" applyFill="1" applyBorder="1" applyAlignment="1">
      <alignment horizontal="left" vertical="center" wrapText="1"/>
    </xf>
    <xf numFmtId="176" fontId="44" fillId="0" borderId="64" xfId="0" applyNumberFormat="1" applyFont="1" applyFill="1" applyBorder="1" applyAlignment="1">
      <alignment horizontal="left" vertical="center" wrapText="1"/>
    </xf>
    <xf numFmtId="176" fontId="46" fillId="0" borderId="0" xfId="0" applyNumberFormat="1" applyFont="1" applyFill="1" applyBorder="1" applyAlignment="1">
      <alignment horizontal="right" vertical="center"/>
    </xf>
    <xf numFmtId="176" fontId="63" fillId="0" borderId="73" xfId="0" applyNumberFormat="1" applyFont="1" applyFill="1" applyBorder="1" applyAlignment="1">
      <alignment horizontal="center" vertical="center"/>
    </xf>
    <xf numFmtId="176" fontId="45" fillId="26" borderId="69" xfId="0" applyNumberFormat="1" applyFont="1" applyFill="1" applyBorder="1" applyAlignment="1">
      <alignment vertical="center" wrapText="1"/>
    </xf>
    <xf numFmtId="176" fontId="44" fillId="26" borderId="35" xfId="0" applyNumberFormat="1" applyFont="1" applyFill="1" applyBorder="1" applyAlignment="1">
      <alignment vertical="center" wrapText="1"/>
    </xf>
    <xf numFmtId="176" fontId="44" fillId="26" borderId="67" xfId="0" applyNumberFormat="1" applyFont="1" applyFill="1" applyBorder="1" applyAlignment="1">
      <alignment vertical="center" wrapText="1"/>
    </xf>
  </cellXfs>
  <cellStyles count="214"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akcent 1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Advertencia" xfId="39"/>
    <cellStyle name="Buena 2" xfId="40"/>
    <cellStyle name="Buena 3" xfId="41"/>
    <cellStyle name="Calcular" xfId="42"/>
    <cellStyle name="Cálculo 2" xfId="43"/>
    <cellStyle name="Cálculo 3" xfId="44"/>
    <cellStyle name="Celda comprob." xfId="45"/>
    <cellStyle name="Celda de comprobación 2" xfId="46"/>
    <cellStyle name="Celda de comprobación 3" xfId="47"/>
    <cellStyle name="Celda vinculada 2" xfId="48"/>
    <cellStyle name="Celda vinculada 3" xfId="49"/>
    <cellStyle name="Comma_RESPALDO BANCO" xfId="50"/>
    <cellStyle name="Correcto" xfId="51"/>
    <cellStyle name="Currency 2" xfId="52"/>
    <cellStyle name="Encabez. 1" xfId="53"/>
    <cellStyle name="Encabez. 2" xfId="54"/>
    <cellStyle name="Encabezado 3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uro" xfId="72"/>
    <cellStyle name="Explicación" xfId="73"/>
    <cellStyle name="Hipervínculo 2" xfId="74"/>
    <cellStyle name="Hipervínculo 3" xfId="75"/>
    <cellStyle name="Hipervínculo 4" xfId="76"/>
    <cellStyle name="Incorrecto 2" xfId="77"/>
    <cellStyle name="Incorrecto 3" xfId="78"/>
    <cellStyle name="Millares [0] 2" xfId="79"/>
    <cellStyle name="Millares [0] 3" xfId="80"/>
    <cellStyle name="Millares [0] 3 2" xfId="81"/>
    <cellStyle name="Millares [0] 4" xfId="82"/>
    <cellStyle name="Millares [0] 5" xfId="83"/>
    <cellStyle name="Millares 10" xfId="84"/>
    <cellStyle name="Millares 11" xfId="85"/>
    <cellStyle name="Millares 12" xfId="86"/>
    <cellStyle name="Millares 2" xfId="87"/>
    <cellStyle name="Millares 2 2" xfId="88"/>
    <cellStyle name="Millares 2 2 2" xfId="89"/>
    <cellStyle name="Millares 2 3" xfId="90"/>
    <cellStyle name="Millares 2 3 2" xfId="91"/>
    <cellStyle name="Millares 2 4" xfId="92"/>
    <cellStyle name="Millares 2 4 2" xfId="93"/>
    <cellStyle name="Millares 2 5" xfId="94"/>
    <cellStyle name="Millares 2 6" xfId="95"/>
    <cellStyle name="Millares 2 7" xfId="96"/>
    <cellStyle name="Millares 3" xfId="97"/>
    <cellStyle name="Millares 3 2" xfId="98"/>
    <cellStyle name="Millares 3 3" xfId="99"/>
    <cellStyle name="Millares 4" xfId="100"/>
    <cellStyle name="Millares 4 2" xfId="101"/>
    <cellStyle name="Millares 5" xfId="102"/>
    <cellStyle name="Millares 5 2" xfId="103"/>
    <cellStyle name="Millares 6" xfId="104"/>
    <cellStyle name="Millares 6 2" xfId="105"/>
    <cellStyle name="Millares 7" xfId="106"/>
    <cellStyle name="Millares 8" xfId="107"/>
    <cellStyle name="Millares 9" xfId="108"/>
    <cellStyle name="Moneda [0]" xfId="1" builtinId="7"/>
    <cellStyle name="Moneda [0] 2" xfId="109"/>
    <cellStyle name="Moneda [0] 2 2" xfId="110"/>
    <cellStyle name="Moneda [0] 3" xfId="111"/>
    <cellStyle name="Moneda [0] 4" xfId="112"/>
    <cellStyle name="Moneda [0] 5" xfId="113"/>
    <cellStyle name="Moneda 2" xfId="114"/>
    <cellStyle name="Moneda 2 2" xfId="115"/>
    <cellStyle name="Moneda 2 3" xfId="116"/>
    <cellStyle name="Moneda 2 4" xfId="117"/>
    <cellStyle name="Moneda 3" xfId="118"/>
    <cellStyle name="Moneda 3 2" xfId="119"/>
    <cellStyle name="Moneda 4" xfId="120"/>
    <cellStyle name="Moneda 5" xfId="121"/>
    <cellStyle name="Neutral 2" xfId="122"/>
    <cellStyle name="Neutral 3" xfId="123"/>
    <cellStyle name="Normal" xfId="0" builtinId="0"/>
    <cellStyle name="Normal 10" xfId="124"/>
    <cellStyle name="Normal 11" xfId="125"/>
    <cellStyle name="Normal 12" xfId="126"/>
    <cellStyle name="Normal 13" xfId="127"/>
    <cellStyle name="Normal 14" xfId="128"/>
    <cellStyle name="Normal 15" xfId="129"/>
    <cellStyle name="Normal 16" xfId="130"/>
    <cellStyle name="Normal 17" xfId="131"/>
    <cellStyle name="Normal 17 2" xfId="132"/>
    <cellStyle name="Normal 18" xfId="133"/>
    <cellStyle name="Normal 19" xfId="134"/>
    <cellStyle name="Normal 2" xfId="135"/>
    <cellStyle name="Normal 2 2" xfId="136"/>
    <cellStyle name="Normal 2 2 2" xfId="137"/>
    <cellStyle name="Normal 2 2 2 2" xfId="138"/>
    <cellStyle name="Normal 2 2 2 3" xfId="139"/>
    <cellStyle name="Normal 2 2 3" xfId="140"/>
    <cellStyle name="Normal 2 2 4" xfId="141"/>
    <cellStyle name="Normal 2 2 4 2" xfId="142"/>
    <cellStyle name="Normal 2 3" xfId="143"/>
    <cellStyle name="Normal 2 3 2" xfId="144"/>
    <cellStyle name="Normal 2 3 2 2" xfId="145"/>
    <cellStyle name="Normal 2 3 3" xfId="146"/>
    <cellStyle name="Normal 2 4" xfId="147"/>
    <cellStyle name="Normal 2 4 2" xfId="148"/>
    <cellStyle name="Normal 2 5" xfId="149"/>
    <cellStyle name="Normal 2 5 2" xfId="150"/>
    <cellStyle name="Normal 2 6" xfId="151"/>
    <cellStyle name="Normal 2 7" xfId="152"/>
    <cellStyle name="Normal 2 7 2" xfId="153"/>
    <cellStyle name="Normal 2 8" xfId="154"/>
    <cellStyle name="Normal 2_Copia de VENTAS SEPTIEMBRE 2012-1" xfId="155"/>
    <cellStyle name="Normal 20" xfId="156"/>
    <cellStyle name="Normal 21" xfId="157"/>
    <cellStyle name="Normal 22" xfId="158"/>
    <cellStyle name="Normal 3" xfId="159"/>
    <cellStyle name="Normal 3 2" xfId="160"/>
    <cellStyle name="Normal 3 2 2" xfId="161"/>
    <cellStyle name="Normal 3 3" xfId="162"/>
    <cellStyle name="Normal 3 3 2" xfId="163"/>
    <cellStyle name="Normal 3 3 2 2" xfId="164"/>
    <cellStyle name="Normal 3 4" xfId="165"/>
    <cellStyle name="Normal 3 5" xfId="166"/>
    <cellStyle name="Normal 3 6" xfId="167"/>
    <cellStyle name="Normal 4" xfId="168"/>
    <cellStyle name="Normal 4 2" xfId="169"/>
    <cellStyle name="Normal 4 2 2" xfId="170"/>
    <cellStyle name="Normal 4 3" xfId="171"/>
    <cellStyle name="Normal 5" xfId="172"/>
    <cellStyle name="Normal 5 2" xfId="173"/>
    <cellStyle name="Normal 5 3" xfId="174"/>
    <cellStyle name="Normal 6" xfId="175"/>
    <cellStyle name="Normal 6 2" xfId="176"/>
    <cellStyle name="Normal 6 2 2" xfId="177"/>
    <cellStyle name="Normal 6 3" xfId="178"/>
    <cellStyle name="Normal 7" xfId="179"/>
    <cellStyle name="Normal 7 2" xfId="180"/>
    <cellStyle name="Normal 8" xfId="181"/>
    <cellStyle name="Normal 9" xfId="182"/>
    <cellStyle name="Normal 9 2" xfId="183"/>
    <cellStyle name="Nota" xfId="184"/>
    <cellStyle name="Nota 2" xfId="185"/>
    <cellStyle name="Notas 2" xfId="186"/>
    <cellStyle name="Notas 3" xfId="187"/>
    <cellStyle name="Porcentaje 2" xfId="188"/>
    <cellStyle name="Porcentaje 2 2" xfId="189"/>
    <cellStyle name="Porcentaje 2 3" xfId="190"/>
    <cellStyle name="Porcentaje 3" xfId="191"/>
    <cellStyle name="Porcentaje 3 2" xfId="192"/>
    <cellStyle name="Porcentaje 4" xfId="193"/>
    <cellStyle name="Porcentual 2" xfId="194"/>
    <cellStyle name="Porcentual 2 2" xfId="195"/>
    <cellStyle name="Porcentual 2 2 2" xfId="196"/>
    <cellStyle name="Porcentual 2 3" xfId="197"/>
    <cellStyle name="Porcentual 2 3 2" xfId="198"/>
    <cellStyle name="Salida 2" xfId="199"/>
    <cellStyle name="Salida 3" xfId="200"/>
    <cellStyle name="Texto de advertencia 2" xfId="201"/>
    <cellStyle name="Texto de advertencia 3" xfId="202"/>
    <cellStyle name="Texto explicativo 2" xfId="203"/>
    <cellStyle name="Texto explicativo 3" xfId="204"/>
    <cellStyle name="Título 1 2" xfId="205"/>
    <cellStyle name="Título 2 2" xfId="206"/>
    <cellStyle name="Título 2 3" xfId="207"/>
    <cellStyle name="Título 3 2" xfId="208"/>
    <cellStyle name="Título 3 3" xfId="209"/>
    <cellStyle name="Título 4" xfId="210"/>
    <cellStyle name="Título 5" xfId="211"/>
    <cellStyle name="Total 2" xfId="212"/>
    <cellStyle name="Total 3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222885</xdr:colOff>
      <xdr:row>0</xdr:row>
      <xdr:rowOff>47625</xdr:rowOff>
    </xdr:from>
    <xdr:to>
      <xdr:col>11</xdr:col>
      <xdr:colOff>146685</xdr:colOff>
      <xdr:row>3</xdr:row>
      <xdr:rowOff>133350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270885" y="47625"/>
          <a:ext cx="872490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Declaración Jurada Anual sobre Balance de 8 Columnas</a:t>
          </a:r>
        </a:p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 </a:t>
          </a:r>
          <a:r>
            <a:rPr lang="es-C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AÑO TRIBUTARIO 201_</a:t>
          </a:r>
        </a:p>
      </xdr:txBody>
    </xdr:sp>
    <xdr:clientData/>
  </xdr:twoCellAnchor>
  <xdr:twoCellAnchor>
    <xdr:from>
      <xdr:col>11</xdr:col>
      <xdr:colOff>171450</xdr:colOff>
      <xdr:row>0</xdr:row>
      <xdr:rowOff>118110</xdr:rowOff>
    </xdr:from>
    <xdr:to>
      <xdr:col>11</xdr:col>
      <xdr:colOff>739528</xdr:colOff>
      <xdr:row>2</xdr:row>
      <xdr:rowOff>29265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20550" y="118110"/>
          <a:ext cx="568078" cy="3112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  1847</a:t>
          </a:r>
        </a:p>
      </xdr:txBody>
    </xdr:sp>
    <xdr:clientData/>
  </xdr:twoCellAnchor>
  <xdr:twoCellAnchor>
    <xdr:from>
      <xdr:col>10</xdr:col>
      <xdr:colOff>470535</xdr:colOff>
      <xdr:row>1</xdr:row>
      <xdr:rowOff>104775</xdr:rowOff>
    </xdr:from>
    <xdr:to>
      <xdr:col>11</xdr:col>
      <xdr:colOff>161773</xdr:colOff>
      <xdr:row>2</xdr:row>
      <xdr:rowOff>118900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11186160" y="304800"/>
          <a:ext cx="824713" cy="214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36000" rIns="91440" bIns="0" anchor="t" upright="1"/>
        <a:lstStyle/>
        <a:p>
          <a:pPr algn="l" rtl="0">
            <a:defRPr sz="1000"/>
          </a:pPr>
          <a:r>
            <a:rPr lang="es-C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FOLIO</a:t>
          </a:r>
        </a:p>
      </xdr:txBody>
    </xdr:sp>
    <xdr:clientData/>
  </xdr:twoCellAnchor>
  <xdr:twoCellAnchor>
    <xdr:from>
      <xdr:col>11</xdr:col>
      <xdr:colOff>247650</xdr:colOff>
      <xdr:row>1</xdr:row>
      <xdr:rowOff>118110</xdr:rowOff>
    </xdr:from>
    <xdr:to>
      <xdr:col>11</xdr:col>
      <xdr:colOff>701522</xdr:colOff>
      <xdr:row>2</xdr:row>
      <xdr:rowOff>77261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0" y="318135"/>
          <a:ext cx="453872" cy="159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13415</xdr:colOff>
      <xdr:row>6</xdr:row>
      <xdr:rowOff>147570</xdr:rowOff>
    </xdr:from>
    <xdr:to>
      <xdr:col>9</xdr:col>
      <xdr:colOff>13415</xdr:colOff>
      <xdr:row>12</xdr:row>
      <xdr:rowOff>174400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775415" y="1347720"/>
          <a:ext cx="9029700" cy="122698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L"/>
        </a:p>
      </xdr:txBody>
    </xdr:sp>
    <xdr:clientData/>
  </xdr:twoCellAnchor>
  <xdr:twoCellAnchor editAs="oneCell">
    <xdr:from>
      <xdr:col>0</xdr:col>
      <xdr:colOff>333375</xdr:colOff>
      <xdr:row>0</xdr:row>
      <xdr:rowOff>0</xdr:rowOff>
    </xdr:from>
    <xdr:to>
      <xdr:col>3</xdr:col>
      <xdr:colOff>0</xdr:colOff>
      <xdr:row>2</xdr:row>
      <xdr:rowOff>95250</xdr:rowOff>
    </xdr:to>
    <xdr:pic>
      <xdr:nvPicPr>
        <xdr:cNvPr id="7" name="Picture 7" descr="C:\Documents and Settings\monica.ampuero\Escritorio\logo_internet.jpg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1952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4/taller%20cierre%20contable%20y%20estados%20financieros%20enero%202024/desarrollo%20ejercicio%20080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NTNG\BLOC\FCST2002\FRCT0207\08LDV\LDV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F53414\esp2\WINNT\temp\g4943\kontenvorschlag%20bilanz%20und%20gu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EA~1.WIN\LOCALS~1\Temp\Annual%20Rep.2002-11-21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ROYECCION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diles\Downloads\PEP\1%20PEP\Presupuesto-detallado-largometraje-2016-T&#218;NEL49%20(US$2M)%20(1803201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dro\Documents\CLIENTES\Oxynet\Contabilidad\Balances\An&#225;lisis%20Pag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Activo%20fijo%20al%2031-12-2006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22%20Movimiento%20patrimonial%2031.12.0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A/EJERCICIO%20N&#176;%204%2014%20A%202403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A/EJERCICIO%20N&#176;%201%2014%20A%20%202302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jj1847 31122021"/>
      <sheetName val="balance 2022 inicial "/>
      <sheetName val="activo no corriente 2022 "/>
      <sheetName val="costo existencias"/>
      <sheetName val="prov vacaciones 2022 y 2023"/>
      <sheetName val="ajustes 2022"/>
      <sheetName val="balance 2022 antes de impuesto"/>
      <sheetName val="RLI AT 2023"/>
      <sheetName val="ajustes 2022 renta"/>
      <sheetName val="balance 2022 final "/>
      <sheetName val="RLI AT 2023 FINAL "/>
      <sheetName val="R14 AT2023"/>
      <sheetName val="ddjj1847 31122022"/>
      <sheetName val="leasing 2023"/>
      <sheetName val="activo no corriente 2023"/>
      <sheetName val="Libro Diario 2023 "/>
      <sheetName val="balance 2023 "/>
      <sheetName val="RLI AT 2024"/>
      <sheetName val="cuentas T 2023"/>
      <sheetName val="ESF Clasif 2023"/>
      <sheetName val="ER Funcion 2023"/>
      <sheetName val="Flujo Caja 2023"/>
      <sheetName val="Estado Cambio Patrimonial "/>
    </sheetNames>
    <sheetDataSet>
      <sheetData sheetId="0"/>
      <sheetData sheetId="1"/>
      <sheetData sheetId="2">
        <row r="29">
          <cell r="G29">
            <v>5625000</v>
          </cell>
        </row>
        <row r="42">
          <cell r="I42">
            <v>1125000</v>
          </cell>
        </row>
        <row r="71">
          <cell r="G71">
            <v>13500000</v>
          </cell>
        </row>
        <row r="84">
          <cell r="I84">
            <v>6750000</v>
          </cell>
        </row>
        <row r="113">
          <cell r="J113">
            <v>135000000</v>
          </cell>
        </row>
        <row r="140">
          <cell r="G140">
            <v>315000000</v>
          </cell>
        </row>
        <row r="153">
          <cell r="I153">
            <v>24230769.230769232</v>
          </cell>
        </row>
      </sheetData>
      <sheetData sheetId="3">
        <row r="11">
          <cell r="F11">
            <v>320000000</v>
          </cell>
        </row>
      </sheetData>
      <sheetData sheetId="4"/>
      <sheetData sheetId="5"/>
      <sheetData sheetId="6">
        <row r="5">
          <cell r="C5">
            <v>120400000</v>
          </cell>
          <cell r="D5">
            <v>62527200</v>
          </cell>
        </row>
        <row r="6">
          <cell r="C6">
            <v>1190000000</v>
          </cell>
          <cell r="D6">
            <v>1170233000</v>
          </cell>
        </row>
        <row r="7">
          <cell r="C7">
            <v>45000000</v>
          </cell>
          <cell r="D7">
            <v>0</v>
          </cell>
        </row>
        <row r="8">
          <cell r="C8">
            <v>125000000</v>
          </cell>
          <cell r="D8">
            <v>90000000</v>
          </cell>
        </row>
        <row r="9">
          <cell r="C9">
            <v>0</v>
          </cell>
          <cell r="D9">
            <v>9000000</v>
          </cell>
        </row>
        <row r="10">
          <cell r="C10">
            <v>650000000</v>
          </cell>
          <cell r="D10">
            <v>300000000</v>
          </cell>
        </row>
        <row r="11">
          <cell r="C11">
            <v>0</v>
          </cell>
          <cell r="D11">
            <v>0</v>
          </cell>
        </row>
        <row r="12">
          <cell r="C12">
            <v>14011000</v>
          </cell>
          <cell r="D12">
            <v>0</v>
          </cell>
        </row>
        <row r="13">
          <cell r="C13">
            <v>123500000</v>
          </cell>
          <cell r="D13">
            <v>111815000</v>
          </cell>
        </row>
        <row r="14">
          <cell r="C14">
            <v>0</v>
          </cell>
          <cell r="D14">
            <v>0</v>
          </cell>
        </row>
        <row r="15">
          <cell r="C15">
            <v>21000000</v>
          </cell>
          <cell r="D15">
            <v>0</v>
          </cell>
        </row>
        <row r="16">
          <cell r="C16">
            <v>180000000</v>
          </cell>
          <cell r="D16">
            <v>0</v>
          </cell>
        </row>
        <row r="17">
          <cell r="C17">
            <v>420000000</v>
          </cell>
          <cell r="D17">
            <v>0</v>
          </cell>
        </row>
        <row r="18">
          <cell r="C18">
            <v>5000000</v>
          </cell>
          <cell r="D18">
            <v>0</v>
          </cell>
        </row>
        <row r="19">
          <cell r="C19">
            <v>12000000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9214285.7142857146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100000000</v>
          </cell>
        </row>
        <row r="25">
          <cell r="C25">
            <v>0</v>
          </cell>
          <cell r="D25">
            <v>0</v>
          </cell>
        </row>
        <row r="26">
          <cell r="C26">
            <v>173812000</v>
          </cell>
          <cell r="D26">
            <v>190000000</v>
          </cell>
        </row>
        <row r="27">
          <cell r="C27">
            <v>915000</v>
          </cell>
          <cell r="D27">
            <v>187000000</v>
          </cell>
        </row>
        <row r="28">
          <cell r="C28">
            <v>0</v>
          </cell>
          <cell r="D28">
            <v>18000000</v>
          </cell>
        </row>
        <row r="29">
          <cell r="C29">
            <v>41148000</v>
          </cell>
          <cell r="D29">
            <v>41148000</v>
          </cell>
        </row>
        <row r="30">
          <cell r="C30">
            <v>12099200</v>
          </cell>
          <cell r="D30">
            <v>13422000</v>
          </cell>
        </row>
        <row r="31">
          <cell r="C31">
            <v>390000</v>
          </cell>
          <cell r="D31">
            <v>500000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2556000</v>
          </cell>
        </row>
        <row r="36">
          <cell r="C36">
            <v>0</v>
          </cell>
          <cell r="D36">
            <v>2016666.6666666665</v>
          </cell>
        </row>
        <row r="37">
          <cell r="C37">
            <v>0</v>
          </cell>
        </row>
        <row r="38">
          <cell r="C38">
            <v>0</v>
          </cell>
          <cell r="D38">
            <v>300000000</v>
          </cell>
        </row>
        <row r="39">
          <cell r="C39">
            <v>300000000</v>
          </cell>
          <cell r="D39">
            <v>270000000</v>
          </cell>
        </row>
        <row r="40">
          <cell r="C40">
            <v>270000000</v>
          </cell>
          <cell r="D40">
            <v>120000000</v>
          </cell>
        </row>
        <row r="41">
          <cell r="C41">
            <v>0</v>
          </cell>
          <cell r="D41">
            <v>200000000</v>
          </cell>
        </row>
        <row r="42">
          <cell r="C42">
            <v>100000000</v>
          </cell>
          <cell r="D42">
            <v>0</v>
          </cell>
        </row>
        <row r="43">
          <cell r="C43">
            <v>300000000</v>
          </cell>
          <cell r="D43">
            <v>0</v>
          </cell>
        </row>
        <row r="44">
          <cell r="C44">
            <v>50800000</v>
          </cell>
          <cell r="D44">
            <v>0</v>
          </cell>
        </row>
        <row r="45">
          <cell r="C45">
            <v>2540000</v>
          </cell>
          <cell r="D45">
            <v>0</v>
          </cell>
        </row>
        <row r="46">
          <cell r="C46">
            <v>12345000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2016666.6666666665</v>
          </cell>
          <cell r="D48">
            <v>0</v>
          </cell>
        </row>
        <row r="49">
          <cell r="C49">
            <v>3570000</v>
          </cell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C52">
            <v>1874000</v>
          </cell>
          <cell r="D52">
            <v>0</v>
          </cell>
        </row>
        <row r="53">
          <cell r="C53">
            <v>2800000</v>
          </cell>
          <cell r="D53">
            <v>0</v>
          </cell>
        </row>
        <row r="54">
          <cell r="C54">
            <v>9000000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9214285.7142857146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748000</v>
          </cell>
        </row>
        <row r="64">
          <cell r="C64">
            <v>0</v>
          </cell>
          <cell r="D64">
            <v>255000</v>
          </cell>
        </row>
        <row r="65">
          <cell r="C65">
            <v>0</v>
          </cell>
          <cell r="D65">
            <v>1000000000</v>
          </cell>
        </row>
      </sheetData>
      <sheetData sheetId="7"/>
      <sheetData sheetId="8">
        <row r="2">
          <cell r="E2">
            <v>99442086.428571433</v>
          </cell>
        </row>
        <row r="3">
          <cell r="F3">
            <v>1603100.2747252584</v>
          </cell>
        </row>
        <row r="4">
          <cell r="F4">
            <v>97838986.153846174</v>
          </cell>
        </row>
        <row r="6">
          <cell r="E6">
            <v>1586508</v>
          </cell>
        </row>
        <row r="7">
          <cell r="F7">
            <v>1586508</v>
          </cell>
        </row>
      </sheetData>
      <sheetData sheetId="9"/>
      <sheetData sheetId="10"/>
      <sheetData sheetId="11">
        <row r="26">
          <cell r="R26">
            <v>640093230.76923084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Year Frst"/>
      <sheetName val="1st half Frcts"/>
      <sheetName val="1st Quarter"/>
      <sheetName val="Jan to May02"/>
      <sheetName val="JUNE02"/>
      <sheetName val="Prdn ldv"/>
      <sheetName val="Gml ldv"/>
      <sheetName val="Gx ldv"/>
      <sheetName val="Gr ldv"/>
      <sheetName val="Mx ldv"/>
      <sheetName val="Leana"/>
      <sheetName val="Sao BZ"/>
      <sheetName val="Stg CE"/>
      <sheetName val="Mx MC"/>
      <sheetName val="Andean Ga"/>
      <sheetName val="Itosola"/>
      <sheetName val="Xe ldv"/>
      <sheetName val="Xl"/>
      <sheetName val="Xb ldv"/>
      <sheetName val="Xc ldv"/>
      <sheetName val="Mx 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envorschlag bilanz und guv"/>
      <sheetName val="7_6"/>
      <sheetName val="CM"/>
      <sheetName val="3100"/>
      <sheetName val="BASE"/>
      <sheetName val="Condicable"/>
      <sheetName val="ACT Fijo Tributario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d99"/>
      <sheetName val="A"/>
      <sheetName val="GASTOS OPERACIONALES"/>
      <sheetName val="Dep 12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Exh1_1"/>
      <sheetName val="Exh1_2"/>
      <sheetName val="Exh1_3"/>
      <sheetName val="Exh1_4"/>
      <sheetName val="Exh1_5"/>
      <sheetName val="Exh1_6"/>
      <sheetName val="Exh1_7"/>
      <sheetName val="Exh2_1"/>
      <sheetName val="Exh3"/>
      <sheetName val="Exh3_1"/>
      <sheetName val="Exh4_1"/>
      <sheetName val="Exh4_2"/>
      <sheetName val="Exh5_1"/>
      <sheetName val="Exh5_2"/>
      <sheetName val="Exh6_1"/>
      <sheetName val="Exh6_2"/>
      <sheetName val="Exh7_1"/>
      <sheetName val="Exh7_2"/>
      <sheetName val="Exh7_3"/>
      <sheetName val="Exh7_3_1"/>
      <sheetName val="Exh7_4"/>
      <sheetName val="Exh7_5"/>
      <sheetName val="Exh7_6"/>
      <sheetName val="Exh7_6_1"/>
      <sheetName val="Exh7_7"/>
      <sheetName val="Exh7_8"/>
      <sheetName val="Exh7_9_1"/>
      <sheetName val="Exh7_9_2"/>
      <sheetName val="Exh7_10"/>
      <sheetName val="Exh8_1"/>
      <sheetName val="Exh8_2"/>
      <sheetName val="Exh8_2_(1)"/>
      <sheetName val="Exh8_3"/>
      <sheetName val="Exh8_4"/>
      <sheetName val="Exh8_5"/>
      <sheetName val="Exh8_6"/>
      <sheetName val="Exh8_7"/>
      <sheetName val="Exh8_8"/>
      <sheetName val="Exh9 "/>
      <sheetName val="Exh10_1"/>
      <sheetName val="Exh10_2"/>
      <sheetName val="XXXX"/>
      <sheetName val="Exh4_1 (NP2 und Budget)"/>
      <sheetName val="Exh3_2"/>
      <sheetName val="Exh4_1 (HARPR CD OE CM)"/>
      <sheetName val="Exh4_1 (HARPR CD OE CM AE ES)"/>
      <sheetName val="Exh4_1 (HARPR ohne TP WP TR OH)"/>
      <sheetName val="Exh4_1 (NL ohne Haiger)"/>
      <sheetName val="Exh4_1 (SPED - LUFT_SEE+GP)"/>
      <sheetName val="Exh4_1 (LUFT_SEE)"/>
      <sheetName val="Exh4_1 (LOGISTIK)"/>
      <sheetName val="Exh4_1 (SPED - LUFT_SEE)"/>
      <sheetName val="Exh4_1 (nur CC-Bereich)"/>
      <sheetName val="exh5_1(FORMEL)"/>
      <sheetName val="Exh9_1"/>
      <sheetName val="Exh11_1"/>
      <sheetName val="Exh12_1"/>
      <sheetName val="Exh4_1 (Basis für 12_2)"/>
      <sheetName val="Exh12_2"/>
      <sheetName val="Exh12_3"/>
      <sheetName val="Exh13_1"/>
      <sheetName val="Komment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00"/>
      <sheetName val="IPC"/>
      <sheetName val="ufmen"/>
      <sheetName val="UF"/>
      <sheetName val="U$men"/>
      <sheetName val="dolar"/>
      <sheetName val="PROYECC"/>
      <sheetName val="PRESENT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 formulario"/>
      <sheetName val="Presupuesto"/>
      <sheetName val="definiciones"/>
    </sheetNames>
    <sheetDataSet>
      <sheetData sheetId="0"/>
      <sheetData sheetId="1"/>
      <sheetData sheetId="2">
        <row r="1">
          <cell r="G1" t="str">
            <v>cargo</v>
          </cell>
        </row>
        <row r="2">
          <cell r="B2" t="str">
            <v>(Color)</v>
          </cell>
          <cell r="D2" t="str">
            <v>8 mm</v>
          </cell>
          <cell r="E2" t="str">
            <v>Si</v>
          </cell>
          <cell r="F2" t="str">
            <v>Original</v>
          </cell>
          <cell r="G2" t="str">
            <v>Reemplace este texto por el nombre de la actividad/cargo</v>
          </cell>
          <cell r="H2" t="str">
            <v>(seleccione unidad de medida)</v>
          </cell>
          <cell r="I2" t="str">
            <v>¿Meses o días?</v>
          </cell>
        </row>
        <row r="3">
          <cell r="B3" t="str">
            <v>(Blanco y negro)</v>
          </cell>
          <cell r="C3" t="str">
            <v>Argentina</v>
          </cell>
          <cell r="D3" t="str">
            <v>16 mm</v>
          </cell>
          <cell r="E3" t="str">
            <v>No</v>
          </cell>
          <cell r="F3" t="str">
            <v>Adaptación</v>
          </cell>
          <cell r="H3" t="str">
            <v>mes(es)</v>
          </cell>
          <cell r="I3" t="str">
            <v>día(s)</v>
          </cell>
        </row>
        <row r="4">
          <cell r="C4" t="str">
            <v>Brasil</v>
          </cell>
          <cell r="D4" t="str">
            <v>35 mm</v>
          </cell>
          <cell r="G4" t="str">
            <v xml:space="preserve">*Recuerda que en la plataforma de postulación </v>
          </cell>
          <cell r="H4" t="str">
            <v>persona(s)</v>
          </cell>
          <cell r="I4" t="str">
            <v>mes(es)</v>
          </cell>
        </row>
        <row r="5">
          <cell r="C5" t="str">
            <v>Canadá</v>
          </cell>
          <cell r="D5" t="str">
            <v>Digital</v>
          </cell>
          <cell r="G5" t="str">
            <v xml:space="preserve">la asignación del responsable (cuando es persona natural) </v>
          </cell>
          <cell r="H5" t="str">
            <v>unidad(es)</v>
          </cell>
        </row>
        <row r="6">
          <cell r="C6" t="str">
            <v>Francia</v>
          </cell>
          <cell r="G6" t="str">
            <v xml:space="preserve">no puede incluirse entre los honorarios. </v>
          </cell>
        </row>
        <row r="7">
          <cell r="C7" t="str">
            <v>Italia</v>
          </cell>
          <cell r="G7" t="str">
            <v xml:space="preserve">Por eso, también en el presupuesto detallado </v>
          </cell>
        </row>
        <row r="8">
          <cell r="C8" t="str">
            <v>Venezuela</v>
          </cell>
          <cell r="G8" t="str">
            <v>debe ser contabilizada entre los "Gastos de Operación".</v>
          </cell>
        </row>
        <row r="9">
          <cell r="C9" t="str">
            <v>------------------</v>
          </cell>
        </row>
        <row r="10">
          <cell r="C10" t="str">
            <v>Afganistán</v>
          </cell>
          <cell r="G10" t="str">
            <v>Algunos cargos sugeridos:</v>
          </cell>
        </row>
        <row r="11">
          <cell r="C11" t="str">
            <v>Akrotiri </v>
          </cell>
        </row>
        <row r="12">
          <cell r="C12" t="str">
            <v>Albania </v>
          </cell>
          <cell r="G12" t="str">
            <v>Productor ejecutivo</v>
          </cell>
        </row>
        <row r="13">
          <cell r="C13" t="str">
            <v>Alemania </v>
          </cell>
          <cell r="G13" t="str">
            <v>Productor general</v>
          </cell>
        </row>
        <row r="14">
          <cell r="C14" t="str">
            <v>Andorra </v>
          </cell>
          <cell r="G14" t="str">
            <v>Equipo de Producción</v>
          </cell>
        </row>
        <row r="15">
          <cell r="C15" t="str">
            <v>Angola </v>
          </cell>
        </row>
        <row r="16">
          <cell r="C16" t="str">
            <v>Anguila </v>
          </cell>
          <cell r="G16" t="str">
            <v>Director</v>
          </cell>
        </row>
        <row r="17">
          <cell r="C17" t="str">
            <v>Antártida </v>
          </cell>
          <cell r="G17" t="str">
            <v>Guionista</v>
          </cell>
        </row>
        <row r="18">
          <cell r="C18" t="str">
            <v>Antigua y Barbuda </v>
          </cell>
          <cell r="G18" t="str">
            <v>Equipo de dirección</v>
          </cell>
        </row>
        <row r="19">
          <cell r="C19" t="str">
            <v>Antillas Neerlandesas </v>
          </cell>
        </row>
        <row r="20">
          <cell r="C20" t="str">
            <v>Arabia Saudí </v>
          </cell>
          <cell r="G20" t="str">
            <v>Director de Fotografía</v>
          </cell>
        </row>
        <row r="21">
          <cell r="C21" t="str">
            <v>Argelia </v>
          </cell>
          <cell r="G21" t="str">
            <v>Equipo de Fotografía</v>
          </cell>
        </row>
        <row r="22">
          <cell r="C22" t="str">
            <v>Argentina </v>
          </cell>
        </row>
        <row r="23">
          <cell r="C23" t="str">
            <v>Armenia </v>
          </cell>
          <cell r="G23" t="str">
            <v>Director de Arte</v>
          </cell>
        </row>
        <row r="24">
          <cell r="C24" t="str">
            <v>Aruba </v>
          </cell>
          <cell r="G24" t="str">
            <v>Equipo de arte</v>
          </cell>
        </row>
        <row r="25">
          <cell r="C25" t="str">
            <v>Ashmore and Cartier Islands </v>
          </cell>
        </row>
        <row r="26">
          <cell r="C26" t="str">
            <v>Australia </v>
          </cell>
          <cell r="G26" t="str">
            <v>Director de sonido</v>
          </cell>
        </row>
        <row r="27">
          <cell r="C27" t="str">
            <v>Austria </v>
          </cell>
          <cell r="G27" t="str">
            <v>Equipo de sonido</v>
          </cell>
        </row>
        <row r="28">
          <cell r="C28" t="str">
            <v>Azerbaiyán </v>
          </cell>
        </row>
        <row r="29">
          <cell r="C29" t="str">
            <v>Bahamas </v>
          </cell>
          <cell r="G29" t="str">
            <v>Montajista/editor</v>
          </cell>
        </row>
        <row r="30">
          <cell r="C30" t="str">
            <v>Bahráin </v>
          </cell>
          <cell r="G30" t="str">
            <v>Equipo de Montaje</v>
          </cell>
        </row>
        <row r="31">
          <cell r="C31" t="str">
            <v>Bangladesh </v>
          </cell>
        </row>
        <row r="32">
          <cell r="C32" t="str">
            <v>Barbados </v>
          </cell>
          <cell r="G32" t="str">
            <v>Actor/actriz principal</v>
          </cell>
        </row>
        <row r="33">
          <cell r="C33" t="str">
            <v>Bélgica </v>
          </cell>
          <cell r="G33" t="str">
            <v>Equipo artístico</v>
          </cell>
        </row>
        <row r="34">
          <cell r="C34" t="str">
            <v>Belice </v>
          </cell>
        </row>
        <row r="35">
          <cell r="C35" t="str">
            <v>Benín </v>
          </cell>
          <cell r="G35" t="str">
            <v>Otro (reemplazar texto)</v>
          </cell>
        </row>
        <row r="36">
          <cell r="C36" t="str">
            <v>Bermudas </v>
          </cell>
        </row>
        <row r="37">
          <cell r="C37" t="str">
            <v>Bielorrusia </v>
          </cell>
        </row>
        <row r="38">
          <cell r="C38" t="str">
            <v>Birmania Myanmar </v>
          </cell>
        </row>
        <row r="39">
          <cell r="C39" t="str">
            <v>Bolivia </v>
          </cell>
        </row>
        <row r="40">
          <cell r="C40" t="str">
            <v>Bosnia y Hercegovina </v>
          </cell>
        </row>
        <row r="41">
          <cell r="C41" t="str">
            <v>Botsuana </v>
          </cell>
        </row>
        <row r="42">
          <cell r="C42" t="str">
            <v>Brasil </v>
          </cell>
        </row>
        <row r="43">
          <cell r="C43" t="str">
            <v>Brunéi </v>
          </cell>
        </row>
        <row r="44">
          <cell r="C44" t="str">
            <v>Bulgaria </v>
          </cell>
        </row>
        <row r="45">
          <cell r="C45" t="str">
            <v>Burkina Faso </v>
          </cell>
        </row>
        <row r="46">
          <cell r="C46" t="str">
            <v>Burundi </v>
          </cell>
        </row>
        <row r="47">
          <cell r="C47" t="str">
            <v>Bután </v>
          </cell>
        </row>
        <row r="48">
          <cell r="C48" t="str">
            <v>Cabo Verde </v>
          </cell>
        </row>
        <row r="49">
          <cell r="C49" t="str">
            <v>Camboya </v>
          </cell>
        </row>
        <row r="50">
          <cell r="C50" t="str">
            <v>Camerún </v>
          </cell>
        </row>
        <row r="51">
          <cell r="C51" t="str">
            <v>Canadá </v>
          </cell>
        </row>
        <row r="52">
          <cell r="C52" t="str">
            <v>Chad </v>
          </cell>
        </row>
        <row r="53">
          <cell r="C53" t="str">
            <v>Chile </v>
          </cell>
        </row>
        <row r="54">
          <cell r="C54" t="str">
            <v>China </v>
          </cell>
        </row>
        <row r="55">
          <cell r="C55" t="str">
            <v>Chipre </v>
          </cell>
        </row>
        <row r="56">
          <cell r="C56" t="str">
            <v>Clipperton Island </v>
          </cell>
        </row>
        <row r="57">
          <cell r="C57" t="str">
            <v>Colombia </v>
          </cell>
        </row>
        <row r="58">
          <cell r="C58" t="str">
            <v>Comoras </v>
          </cell>
        </row>
        <row r="59">
          <cell r="C59" t="str">
            <v>Congo </v>
          </cell>
        </row>
        <row r="60">
          <cell r="C60" t="str">
            <v>Coral Sea Islands </v>
          </cell>
        </row>
        <row r="61">
          <cell r="C61" t="str">
            <v>Corea del Norte </v>
          </cell>
        </row>
        <row r="62">
          <cell r="C62" t="str">
            <v>Corea del Sur </v>
          </cell>
        </row>
        <row r="63">
          <cell r="C63" t="str">
            <v>Costa de Marfil </v>
          </cell>
        </row>
        <row r="64">
          <cell r="C64" t="str">
            <v>Costa Rica </v>
          </cell>
        </row>
        <row r="65">
          <cell r="C65" t="str">
            <v>Croacia </v>
          </cell>
        </row>
        <row r="66">
          <cell r="C66" t="str">
            <v>Cuba </v>
          </cell>
        </row>
        <row r="67">
          <cell r="C67" t="str">
            <v>Dhekelia </v>
          </cell>
        </row>
        <row r="68">
          <cell r="C68" t="str">
            <v>Dinamarca </v>
          </cell>
        </row>
        <row r="69">
          <cell r="C69" t="str">
            <v>Dominica </v>
          </cell>
        </row>
        <row r="70">
          <cell r="C70" t="str">
            <v>Ecuador </v>
          </cell>
        </row>
        <row r="71">
          <cell r="C71" t="str">
            <v>Egipto </v>
          </cell>
        </row>
        <row r="72">
          <cell r="C72" t="str">
            <v>El Salvador </v>
          </cell>
        </row>
        <row r="73">
          <cell r="C73" t="str">
            <v>El Vaticano </v>
          </cell>
        </row>
        <row r="74">
          <cell r="C74" t="str">
            <v>Emiratos Árabes Unidos </v>
          </cell>
        </row>
        <row r="75">
          <cell r="C75" t="str">
            <v>Eritrea </v>
          </cell>
        </row>
        <row r="76">
          <cell r="C76" t="str">
            <v>Eslovaquia </v>
          </cell>
        </row>
        <row r="77">
          <cell r="C77" t="str">
            <v>Eslovenia </v>
          </cell>
        </row>
        <row r="78">
          <cell r="C78" t="str">
            <v>España </v>
          </cell>
        </row>
        <row r="79">
          <cell r="C79" t="str">
            <v>Estados Unidos </v>
          </cell>
        </row>
        <row r="80">
          <cell r="C80" t="str">
            <v>Estonia </v>
          </cell>
        </row>
        <row r="81">
          <cell r="C81" t="str">
            <v>Etiopía </v>
          </cell>
        </row>
        <row r="82">
          <cell r="C82" t="str">
            <v>Filipinas </v>
          </cell>
        </row>
        <row r="83">
          <cell r="C83" t="str">
            <v>Finlandia </v>
          </cell>
        </row>
        <row r="84">
          <cell r="C84" t="str">
            <v>Fiyi </v>
          </cell>
        </row>
        <row r="85">
          <cell r="C85" t="str">
            <v>Francia </v>
          </cell>
        </row>
        <row r="86">
          <cell r="C86" t="str">
            <v>Gabón </v>
          </cell>
        </row>
        <row r="87">
          <cell r="C87" t="str">
            <v>Gambia </v>
          </cell>
        </row>
        <row r="88">
          <cell r="C88" t="str">
            <v>Gaza Strip </v>
          </cell>
        </row>
        <row r="89">
          <cell r="C89" t="str">
            <v>Georgia </v>
          </cell>
        </row>
        <row r="90">
          <cell r="C90" t="str">
            <v>Ghana </v>
          </cell>
        </row>
        <row r="91">
          <cell r="C91" t="str">
            <v>Gibraltar </v>
          </cell>
        </row>
        <row r="92">
          <cell r="C92" t="str">
            <v>Granada </v>
          </cell>
        </row>
        <row r="93">
          <cell r="C93" t="str">
            <v>Grecia </v>
          </cell>
        </row>
        <row r="94">
          <cell r="C94" t="str">
            <v>Groenlandia </v>
          </cell>
        </row>
        <row r="95">
          <cell r="C95" t="str">
            <v>Guam </v>
          </cell>
        </row>
        <row r="96">
          <cell r="C96" t="str">
            <v>Guatemala </v>
          </cell>
        </row>
        <row r="97">
          <cell r="C97" t="str">
            <v>Guernsey </v>
          </cell>
        </row>
        <row r="98">
          <cell r="C98" t="str">
            <v>Guinea </v>
          </cell>
        </row>
        <row r="99">
          <cell r="C99" t="str">
            <v>Guinea Ecuatorial </v>
          </cell>
        </row>
        <row r="100">
          <cell r="C100" t="str">
            <v>Guinea-Bissau </v>
          </cell>
        </row>
        <row r="101">
          <cell r="C101" t="str">
            <v>Guyana </v>
          </cell>
        </row>
        <row r="102">
          <cell r="C102" t="str">
            <v>Haití </v>
          </cell>
        </row>
        <row r="103">
          <cell r="C103" t="str">
            <v>Honduras </v>
          </cell>
        </row>
        <row r="104">
          <cell r="C104" t="str">
            <v>Hong Kong </v>
          </cell>
        </row>
        <row r="105">
          <cell r="C105" t="str">
            <v>Hungría </v>
          </cell>
        </row>
        <row r="106">
          <cell r="C106" t="str">
            <v>India </v>
          </cell>
        </row>
        <row r="107">
          <cell r="C107" t="str">
            <v>Indonesia </v>
          </cell>
        </row>
        <row r="108">
          <cell r="C108" t="str">
            <v>Irán </v>
          </cell>
        </row>
        <row r="109">
          <cell r="C109" t="str">
            <v>Iraq </v>
          </cell>
        </row>
        <row r="110">
          <cell r="C110" t="str">
            <v>Irlanda </v>
          </cell>
        </row>
        <row r="111">
          <cell r="C111" t="str">
            <v>Isla Bouvet </v>
          </cell>
        </row>
        <row r="112">
          <cell r="C112" t="str">
            <v>Isla Christmas </v>
          </cell>
        </row>
        <row r="113">
          <cell r="C113" t="str">
            <v>Isla Norfolk </v>
          </cell>
        </row>
        <row r="114">
          <cell r="C114" t="str">
            <v>Islandia </v>
          </cell>
        </row>
        <row r="115">
          <cell r="C115" t="str">
            <v>Islas Caimán </v>
          </cell>
        </row>
        <row r="116">
          <cell r="C116" t="str">
            <v>Islas Cocos </v>
          </cell>
        </row>
        <row r="117">
          <cell r="C117" t="str">
            <v>Islas Cook </v>
          </cell>
        </row>
        <row r="118">
          <cell r="C118" t="str">
            <v>Islas Feroe </v>
          </cell>
        </row>
        <row r="119">
          <cell r="C119" t="str">
            <v>Islas Georgia del Sur y Sandwich del Sur </v>
          </cell>
        </row>
        <row r="120">
          <cell r="C120" t="str">
            <v>Islas Heard y McDonald </v>
          </cell>
        </row>
        <row r="121">
          <cell r="C121" t="str">
            <v>Islas Malvinas </v>
          </cell>
        </row>
        <row r="122">
          <cell r="C122" t="str">
            <v>Islas Marianas del Norte </v>
          </cell>
        </row>
        <row r="123">
          <cell r="C123" t="str">
            <v>IslasMarshall </v>
          </cell>
        </row>
        <row r="124">
          <cell r="C124" t="str">
            <v>Islas Pitcairn </v>
          </cell>
        </row>
        <row r="125">
          <cell r="C125" t="str">
            <v>Islas Salomón </v>
          </cell>
        </row>
        <row r="126">
          <cell r="C126" t="str">
            <v>Islas Turcas y Caicos </v>
          </cell>
        </row>
        <row r="127">
          <cell r="C127" t="str">
            <v>Islas Vírgenes Americanas </v>
          </cell>
        </row>
        <row r="128">
          <cell r="C128" t="str">
            <v>Islas Vírgenes Británicas </v>
          </cell>
        </row>
        <row r="129">
          <cell r="C129" t="str">
            <v>Israel </v>
          </cell>
        </row>
        <row r="130">
          <cell r="C130" t="str">
            <v>Jamaica </v>
          </cell>
        </row>
        <row r="131">
          <cell r="C131" t="str">
            <v>Jan Mayen </v>
          </cell>
        </row>
        <row r="132">
          <cell r="C132" t="str">
            <v>Japón </v>
          </cell>
        </row>
        <row r="133">
          <cell r="C133" t="str">
            <v>Jersey </v>
          </cell>
        </row>
        <row r="134">
          <cell r="C134" t="str">
            <v>Jordania </v>
          </cell>
        </row>
        <row r="135">
          <cell r="C135" t="str">
            <v>Kazajistán </v>
          </cell>
        </row>
        <row r="136">
          <cell r="C136" t="str">
            <v>Kenia </v>
          </cell>
        </row>
        <row r="137">
          <cell r="C137" t="str">
            <v>Kirguizistán </v>
          </cell>
        </row>
        <row r="138">
          <cell r="C138" t="str">
            <v>Kiribati </v>
          </cell>
        </row>
        <row r="139">
          <cell r="C139" t="str">
            <v>Kuwait </v>
          </cell>
        </row>
        <row r="140">
          <cell r="C140" t="str">
            <v>Laos </v>
          </cell>
        </row>
        <row r="141">
          <cell r="C141" t="str">
            <v>Lesoto </v>
          </cell>
        </row>
        <row r="142">
          <cell r="C142" t="str">
            <v>Letonia </v>
          </cell>
        </row>
        <row r="143">
          <cell r="C143" t="str">
            <v>Líbano </v>
          </cell>
        </row>
        <row r="144">
          <cell r="C144" t="str">
            <v>Liberia </v>
          </cell>
        </row>
        <row r="145">
          <cell r="C145" t="str">
            <v>Libia </v>
          </cell>
        </row>
        <row r="146">
          <cell r="C146" t="str">
            <v>Liechtenstein </v>
          </cell>
        </row>
        <row r="147">
          <cell r="C147" t="str">
            <v>Lituania </v>
          </cell>
        </row>
        <row r="148">
          <cell r="C148" t="str">
            <v>Luxemburgo </v>
          </cell>
        </row>
        <row r="149">
          <cell r="C149" t="str">
            <v>Macao </v>
          </cell>
        </row>
        <row r="150">
          <cell r="C150" t="str">
            <v>Macedonia </v>
          </cell>
        </row>
        <row r="151">
          <cell r="C151" t="str">
            <v>Madagascar </v>
          </cell>
        </row>
        <row r="152">
          <cell r="C152" t="str">
            <v>Malasia </v>
          </cell>
        </row>
        <row r="153">
          <cell r="C153" t="str">
            <v>Malaui </v>
          </cell>
        </row>
        <row r="154">
          <cell r="C154" t="str">
            <v>Maldivas </v>
          </cell>
        </row>
        <row r="155">
          <cell r="C155" t="str">
            <v>Malí </v>
          </cell>
        </row>
        <row r="156">
          <cell r="C156" t="str">
            <v>Malta </v>
          </cell>
        </row>
        <row r="157">
          <cell r="C157" t="str">
            <v>Man, Isle of </v>
          </cell>
        </row>
        <row r="158">
          <cell r="C158" t="str">
            <v>Marruecos </v>
          </cell>
        </row>
        <row r="159">
          <cell r="C159" t="str">
            <v>Mauricio </v>
          </cell>
        </row>
        <row r="160">
          <cell r="C160" t="str">
            <v>Mauritania </v>
          </cell>
        </row>
        <row r="161">
          <cell r="C161" t="str">
            <v>Mayotte </v>
          </cell>
        </row>
        <row r="162">
          <cell r="C162" t="str">
            <v>México </v>
          </cell>
        </row>
        <row r="163">
          <cell r="C163" t="str">
            <v>Micronesia </v>
          </cell>
        </row>
        <row r="164">
          <cell r="C164" t="str">
            <v>Moldavia </v>
          </cell>
        </row>
        <row r="165">
          <cell r="C165" t="str">
            <v>Mónaco </v>
          </cell>
        </row>
        <row r="166">
          <cell r="C166" t="str">
            <v>Mongolia </v>
          </cell>
        </row>
        <row r="167">
          <cell r="C167" t="str">
            <v>Montserrat </v>
          </cell>
        </row>
        <row r="168">
          <cell r="C168" t="str">
            <v>Mozambique </v>
          </cell>
        </row>
        <row r="169">
          <cell r="C169" t="str">
            <v>Namibia </v>
          </cell>
        </row>
        <row r="170">
          <cell r="C170" t="str">
            <v>Nauru </v>
          </cell>
        </row>
        <row r="171">
          <cell r="C171" t="str">
            <v>Navassa Island </v>
          </cell>
        </row>
        <row r="172">
          <cell r="C172" t="str">
            <v>Nepal </v>
          </cell>
        </row>
        <row r="173">
          <cell r="C173" t="str">
            <v>Nicaragua </v>
          </cell>
        </row>
        <row r="174">
          <cell r="C174" t="str">
            <v>Níger </v>
          </cell>
        </row>
        <row r="175">
          <cell r="C175" t="str">
            <v>Nigeria </v>
          </cell>
        </row>
        <row r="176">
          <cell r="C176" t="str">
            <v>Niue </v>
          </cell>
        </row>
        <row r="177">
          <cell r="C177" t="str">
            <v>Noruega </v>
          </cell>
        </row>
        <row r="178">
          <cell r="C178" t="str">
            <v>Nueva Caledonia </v>
          </cell>
        </row>
        <row r="179">
          <cell r="C179" t="str">
            <v>Nueva Zelanda </v>
          </cell>
        </row>
        <row r="180">
          <cell r="C180" t="str">
            <v>Omán </v>
          </cell>
        </row>
        <row r="181">
          <cell r="C181" t="str">
            <v>Países Bajos </v>
          </cell>
        </row>
        <row r="182">
          <cell r="C182" t="str">
            <v>Pakistán </v>
          </cell>
        </row>
        <row r="183">
          <cell r="C183" t="str">
            <v>Palaos </v>
          </cell>
        </row>
        <row r="184">
          <cell r="C184" t="str">
            <v>Panamá </v>
          </cell>
        </row>
        <row r="185">
          <cell r="C185" t="str">
            <v>Papúa-Nueva Guinea </v>
          </cell>
        </row>
        <row r="186">
          <cell r="C186" t="str">
            <v>Paracel Islands </v>
          </cell>
        </row>
        <row r="187">
          <cell r="C187" t="str">
            <v>Paraguay </v>
          </cell>
        </row>
        <row r="188">
          <cell r="C188" t="str">
            <v>Perú </v>
          </cell>
        </row>
        <row r="189">
          <cell r="C189" t="str">
            <v>Polinesia Francesa </v>
          </cell>
        </row>
        <row r="190">
          <cell r="C190" t="str">
            <v>Polonia </v>
          </cell>
        </row>
        <row r="191">
          <cell r="C191" t="str">
            <v>Portugal </v>
          </cell>
        </row>
        <row r="192">
          <cell r="C192" t="str">
            <v>Puerto Rico </v>
          </cell>
        </row>
        <row r="193">
          <cell r="C193" t="str">
            <v>Qatar </v>
          </cell>
        </row>
        <row r="194">
          <cell r="C194" t="str">
            <v>Reino Unido </v>
          </cell>
        </row>
        <row r="195">
          <cell r="C195" t="str">
            <v>República Centroafricana </v>
          </cell>
        </row>
        <row r="196">
          <cell r="C196" t="str">
            <v>República Checa </v>
          </cell>
        </row>
        <row r="197">
          <cell r="C197" t="str">
            <v>República Democrática del Congo </v>
          </cell>
        </row>
        <row r="198">
          <cell r="C198" t="str">
            <v>República Dominicana </v>
          </cell>
        </row>
        <row r="199">
          <cell r="C199" t="str">
            <v>Ruanda </v>
          </cell>
        </row>
        <row r="200">
          <cell r="C200" t="str">
            <v>Rumania </v>
          </cell>
        </row>
        <row r="201">
          <cell r="C201" t="str">
            <v>Rusia </v>
          </cell>
        </row>
        <row r="202">
          <cell r="C202" t="str">
            <v>Sáhara Occidental </v>
          </cell>
        </row>
        <row r="203">
          <cell r="C203" t="str">
            <v>Samoa </v>
          </cell>
        </row>
        <row r="204">
          <cell r="C204" t="str">
            <v>Samoa Americana </v>
          </cell>
        </row>
        <row r="205">
          <cell r="C205" t="str">
            <v>San Cristóbal y Nieves </v>
          </cell>
        </row>
        <row r="206">
          <cell r="C206" t="str">
            <v>San Marino </v>
          </cell>
        </row>
        <row r="207">
          <cell r="C207" t="str">
            <v>San Pedro y Miquelón </v>
          </cell>
        </row>
        <row r="208">
          <cell r="C208" t="str">
            <v>San Vicente y las Granadinas </v>
          </cell>
        </row>
        <row r="209">
          <cell r="C209" t="str">
            <v>Santa Helena </v>
          </cell>
        </row>
        <row r="210">
          <cell r="C210" t="str">
            <v>Santa Lucía </v>
          </cell>
        </row>
        <row r="211">
          <cell r="C211" t="str">
            <v>Santo Tomé y Príncipe </v>
          </cell>
        </row>
        <row r="212">
          <cell r="C212" t="str">
            <v>Senegal </v>
          </cell>
        </row>
        <row r="213">
          <cell r="C213" t="str">
            <v>Seychelles </v>
          </cell>
        </row>
        <row r="214">
          <cell r="C214" t="str">
            <v>Sierra Leona </v>
          </cell>
        </row>
        <row r="215">
          <cell r="C215" t="str">
            <v>Singapur </v>
          </cell>
        </row>
        <row r="216">
          <cell r="C216" t="str">
            <v>Siria </v>
          </cell>
        </row>
        <row r="217">
          <cell r="C217" t="str">
            <v>Somalia </v>
          </cell>
        </row>
        <row r="218">
          <cell r="C218" t="str">
            <v>Spratly Islands </v>
          </cell>
        </row>
        <row r="219">
          <cell r="C219" t="str">
            <v>Sri Lanka </v>
          </cell>
        </row>
        <row r="220">
          <cell r="C220" t="str">
            <v>Suazilandia </v>
          </cell>
        </row>
        <row r="221">
          <cell r="C221" t="str">
            <v>Sudáfrica </v>
          </cell>
        </row>
        <row r="222">
          <cell r="C222" t="str">
            <v>Sudán </v>
          </cell>
        </row>
        <row r="223">
          <cell r="C223" t="str">
            <v>Suecia </v>
          </cell>
        </row>
        <row r="224">
          <cell r="C224" t="str">
            <v>Suiza </v>
          </cell>
        </row>
        <row r="225">
          <cell r="C225" t="str">
            <v>Surinam </v>
          </cell>
        </row>
        <row r="226">
          <cell r="C226" t="str">
            <v>Svalbard y Jan Mayen </v>
          </cell>
        </row>
        <row r="227">
          <cell r="C227" t="str">
            <v>Tailandia </v>
          </cell>
        </row>
        <row r="228">
          <cell r="C228" t="str">
            <v>Taiwán </v>
          </cell>
        </row>
        <row r="229">
          <cell r="C229" t="str">
            <v>Tanzania </v>
          </cell>
        </row>
        <row r="230">
          <cell r="C230" t="str">
            <v>Tayikistán </v>
          </cell>
        </row>
        <row r="231">
          <cell r="C231" t="str">
            <v>TerritorioBritánicodel Océano Indico </v>
          </cell>
        </row>
        <row r="232">
          <cell r="C232" t="str">
            <v>Territorios Australes Franceses </v>
          </cell>
        </row>
        <row r="233">
          <cell r="C233" t="str">
            <v>Timor Oriental </v>
          </cell>
        </row>
        <row r="234">
          <cell r="C234" t="str">
            <v>Togo </v>
          </cell>
        </row>
        <row r="235">
          <cell r="C235" t="str">
            <v>Tokelau </v>
          </cell>
        </row>
        <row r="236">
          <cell r="C236" t="str">
            <v>Tonga </v>
          </cell>
        </row>
        <row r="237">
          <cell r="C237" t="str">
            <v>Trinidad y Tobago </v>
          </cell>
        </row>
        <row r="238">
          <cell r="C238" t="str">
            <v>Túnez </v>
          </cell>
        </row>
        <row r="239">
          <cell r="C239" t="str">
            <v>Turkmenistán </v>
          </cell>
        </row>
        <row r="240">
          <cell r="C240" t="str">
            <v>Turquía </v>
          </cell>
        </row>
        <row r="241">
          <cell r="C241" t="str">
            <v>Tuvalu </v>
          </cell>
        </row>
        <row r="242">
          <cell r="C242" t="str">
            <v>Ucrania </v>
          </cell>
        </row>
        <row r="243">
          <cell r="C243" t="str">
            <v>Uganda </v>
          </cell>
        </row>
        <row r="244">
          <cell r="C244" t="str">
            <v>Unión Europea </v>
          </cell>
        </row>
        <row r="245">
          <cell r="C245" t="str">
            <v>Uruguay </v>
          </cell>
        </row>
        <row r="246">
          <cell r="C246" t="str">
            <v>Uzbekistán </v>
          </cell>
        </row>
        <row r="247">
          <cell r="C247" t="str">
            <v>Vanuatu </v>
          </cell>
        </row>
        <row r="248">
          <cell r="C248" t="str">
            <v>Venezuela </v>
          </cell>
        </row>
        <row r="249">
          <cell r="C249" t="str">
            <v>Vietnam </v>
          </cell>
        </row>
        <row r="250">
          <cell r="C250" t="str">
            <v>Wake Island </v>
          </cell>
        </row>
        <row r="251">
          <cell r="C251" t="str">
            <v>Wallis y Futuna </v>
          </cell>
        </row>
        <row r="252">
          <cell r="C252" t="str">
            <v>West Bank </v>
          </cell>
        </row>
        <row r="253">
          <cell r="C253" t="str">
            <v>Yemen </v>
          </cell>
        </row>
        <row r="254">
          <cell r="C254" t="str">
            <v>Yibuti </v>
          </cell>
        </row>
        <row r="255">
          <cell r="C255" t="str">
            <v>Zambia </v>
          </cell>
        </row>
        <row r="256">
          <cell r="C256" t="str">
            <v>Zimbabue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Boletas"/>
      <sheetName val="BD Facturas"/>
      <sheetName val="BD Compras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"/>
      <sheetName val="Dep ejercicio"/>
      <sheetName val="Dep acumulada"/>
      <sheetName val="Activo fijo (PPC)"/>
      <sheetName val="Dep Acum (PPC)"/>
      <sheetName val="Dep ejerc (PPC)"/>
      <sheetName val="XREF"/>
      <sheetName val="Tickmarks"/>
      <sheetName val="Inversiones"/>
      <sheetName val="2003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2"/>
      <sheetName val="XREF"/>
      <sheetName val="Tickmarks"/>
      <sheetName val="Movimiento"/>
      <sheetName val="Dep ejercicio"/>
      <sheetName val="Dep acumula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FIJO"/>
      <sheetName val="BALANCE 2021"/>
      <sheetName val="RLI AT 2022"/>
      <sheetName val="ddjj1847 AT2022"/>
      <sheetName val="R14 AT2022"/>
      <sheetName val="R13  AT2022"/>
      <sheetName val="RTRE AT 2022"/>
      <sheetName val="BALANCE 2022"/>
      <sheetName val="GTO RECHAZADO AT 2023"/>
      <sheetName val="RLI AT 2023"/>
      <sheetName val="ddjj1847 AT2023"/>
      <sheetName val="R14 AT2023"/>
      <sheetName val="R13  AT2023"/>
      <sheetName val="RTRE AT 2023"/>
      <sheetName val="ANEXO N°1 (DDJJ 1926)"/>
      <sheetName val="ANEXO N°1 (DDJJ 1847)"/>
    </sheetNames>
    <sheetDataSet>
      <sheetData sheetId="0">
        <row r="20">
          <cell r="L20">
            <v>0</v>
          </cell>
        </row>
      </sheetData>
      <sheetData sheetId="1"/>
      <sheetData sheetId="2">
        <row r="58">
          <cell r="D58"/>
        </row>
        <row r="69">
          <cell r="E6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CTIVO FIJO"/>
      <sheetName val="retiros o dividendos ejercicio"/>
      <sheetName val="GTO RECHAZADO"/>
      <sheetName val="RLI "/>
      <sheetName val="R12 14A"/>
      <sheetName val="DJ 1926 seccion B "/>
      <sheetName val="DJ 1926 seccion C y D"/>
      <sheetName val="ddjj1847"/>
      <sheetName val="R14 14A"/>
      <sheetName val="R13 14A"/>
      <sheetName val="RREE  final"/>
      <sheetName val="ddjj 1948"/>
      <sheetName val="R15 14A"/>
      <sheetName val="R16 14A"/>
      <sheetName val=" R6  14 A-D3-D8"/>
      <sheetName val="F22 AT2023 "/>
      <sheetName val="ANEXO N°1 (DDJJ 1926)"/>
      <sheetName val="ANEXO N°1 (DDJJ 1847)"/>
    </sheetNames>
    <sheetDataSet>
      <sheetData sheetId="0"/>
      <sheetData sheetId="1"/>
      <sheetData sheetId="2"/>
      <sheetData sheetId="3"/>
      <sheetData sheetId="4">
        <row r="69">
          <cell r="E6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J19" sqref="J19"/>
    </sheetView>
  </sheetViews>
  <sheetFormatPr baseColWidth="10" defaultRowHeight="15"/>
  <sheetData>
    <row r="2" spans="2:2">
      <c r="B2" t="s">
        <v>156</v>
      </c>
    </row>
    <row r="3" spans="2:2">
      <c r="B3" t="s">
        <v>157</v>
      </c>
    </row>
    <row r="4" spans="2:2">
      <c r="B4" t="s">
        <v>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31" zoomScale="91" zoomScaleNormal="91" workbookViewId="0">
      <selection activeCell="H20" sqref="H20"/>
    </sheetView>
  </sheetViews>
  <sheetFormatPr baseColWidth="10" defaultRowHeight="15"/>
  <cols>
    <col min="1" max="1" width="7" style="16" bestFit="1" customWidth="1"/>
    <col min="2" max="2" width="37.85546875" customWidth="1"/>
    <col min="3" max="3" width="16.140625" customWidth="1"/>
    <col min="4" max="4" width="15.5703125" bestFit="1" customWidth="1"/>
    <col min="5" max="5" width="14.85546875" bestFit="1" customWidth="1"/>
    <col min="6" max="6" width="15.5703125" bestFit="1" customWidth="1"/>
    <col min="7" max="7" width="14.85546875" bestFit="1" customWidth="1"/>
    <col min="8" max="8" width="14.42578125" customWidth="1"/>
    <col min="9" max="9" width="14.28515625" bestFit="1" customWidth="1"/>
    <col min="10" max="10" width="15.5703125" bestFit="1" customWidth="1"/>
    <col min="12" max="12" width="14" bestFit="1" customWidth="1"/>
  </cols>
  <sheetData>
    <row r="1" spans="1:13">
      <c r="A1" s="1"/>
      <c r="B1" s="2"/>
      <c r="C1" s="3" t="s">
        <v>155</v>
      </c>
      <c r="D1" s="3"/>
      <c r="E1" s="3"/>
      <c r="F1" s="2"/>
      <c r="G1" s="2"/>
      <c r="H1" s="2"/>
      <c r="I1" s="2"/>
      <c r="J1" s="2"/>
    </row>
    <row r="2" spans="1:13">
      <c r="A2" s="1"/>
      <c r="B2" s="4" t="s">
        <v>0</v>
      </c>
      <c r="C2" s="2"/>
      <c r="D2" s="2"/>
      <c r="E2" s="2"/>
      <c r="F2" s="2"/>
      <c r="G2" s="2"/>
      <c r="H2" s="2"/>
      <c r="I2" s="2"/>
      <c r="J2" s="2"/>
    </row>
    <row r="3" spans="1:13">
      <c r="A3" s="1"/>
      <c r="B3" s="2"/>
      <c r="C3" s="2"/>
      <c r="D3" s="2"/>
      <c r="E3" s="2"/>
      <c r="F3" s="2"/>
      <c r="G3" s="2"/>
      <c r="H3" s="2"/>
      <c r="I3" s="2"/>
      <c r="J3" s="2"/>
    </row>
    <row r="4" spans="1:1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</row>
    <row r="5" spans="1:13">
      <c r="A5" s="6" t="s">
        <v>11</v>
      </c>
      <c r="B5" s="7" t="s">
        <v>12</v>
      </c>
      <c r="C5" s="8">
        <f>+'[1]balance 2022 antes de impuesto'!C5</f>
        <v>120400000</v>
      </c>
      <c r="D5" s="8">
        <f>+'[1]balance 2022 antes de impuesto'!D5</f>
        <v>62527200</v>
      </c>
      <c r="E5" s="8">
        <f>+IF(C5-D5&gt;0,C5-D5,0)</f>
        <v>57872800</v>
      </c>
      <c r="F5" s="8">
        <f>IF((D5-C5)&gt;0,D5-C5,0)</f>
        <v>0</v>
      </c>
      <c r="G5" s="8">
        <f t="shared" ref="G5:H20" si="0">IF(E5&gt;0,E5,0)</f>
        <v>57872800</v>
      </c>
      <c r="H5" s="8">
        <f t="shared" si="0"/>
        <v>0</v>
      </c>
      <c r="I5" s="8">
        <v>0</v>
      </c>
      <c r="J5" s="8">
        <v>0</v>
      </c>
    </row>
    <row r="6" spans="1:13">
      <c r="A6" s="6" t="s">
        <v>13</v>
      </c>
      <c r="B6" s="7" t="s">
        <v>14</v>
      </c>
      <c r="C6" s="8">
        <f>+'[1]balance 2022 antes de impuesto'!C6</f>
        <v>1190000000</v>
      </c>
      <c r="D6" s="8">
        <f>+'[1]balance 2022 antes de impuesto'!D6</f>
        <v>1170233000</v>
      </c>
      <c r="E6" s="8">
        <f>+IF(C6-D6&gt;0,C6-D6,0)</f>
        <v>19767000</v>
      </c>
      <c r="F6" s="8">
        <f>IF((D6-C6)&gt;0,D6-C6,0)</f>
        <v>0</v>
      </c>
      <c r="G6" s="8">
        <f t="shared" si="0"/>
        <v>19767000</v>
      </c>
      <c r="H6" s="8">
        <f t="shared" si="0"/>
        <v>0</v>
      </c>
      <c r="I6" s="8">
        <v>0</v>
      </c>
      <c r="J6" s="8">
        <v>0</v>
      </c>
    </row>
    <row r="7" spans="1:13">
      <c r="A7" s="6">
        <v>11011</v>
      </c>
      <c r="B7" s="7" t="s">
        <v>15</v>
      </c>
      <c r="C7" s="8">
        <f>+'[1]balance 2022 antes de impuesto'!C7</f>
        <v>45000000</v>
      </c>
      <c r="D7" s="8">
        <f>+'[1]balance 2022 antes de impuesto'!D7</f>
        <v>0</v>
      </c>
      <c r="E7" s="8">
        <f t="shared" ref="E7:E42" si="1">+IF(C7-D7&gt;0,C7-D7,0)</f>
        <v>45000000</v>
      </c>
      <c r="F7" s="8">
        <f t="shared" ref="F7:F42" si="2">IF((D7-C7)&gt;0,D7-C7,0)</f>
        <v>0</v>
      </c>
      <c r="G7" s="8">
        <f t="shared" si="0"/>
        <v>45000000</v>
      </c>
      <c r="H7" s="8">
        <f t="shared" si="0"/>
        <v>0</v>
      </c>
      <c r="I7" s="8">
        <v>0</v>
      </c>
      <c r="J7" s="8">
        <v>0</v>
      </c>
    </row>
    <row r="8" spans="1:13">
      <c r="A8" s="6">
        <v>11020</v>
      </c>
      <c r="B8" s="7" t="s">
        <v>16</v>
      </c>
      <c r="C8" s="8">
        <f>+'[1]balance 2022 antes de impuesto'!C8</f>
        <v>125000000</v>
      </c>
      <c r="D8" s="8">
        <f>+'[1]balance 2022 antes de impuesto'!D8</f>
        <v>90000000</v>
      </c>
      <c r="E8" s="8">
        <f t="shared" si="1"/>
        <v>35000000</v>
      </c>
      <c r="F8" s="8">
        <f t="shared" si="2"/>
        <v>0</v>
      </c>
      <c r="G8" s="8">
        <f t="shared" si="0"/>
        <v>35000000</v>
      </c>
      <c r="H8" s="8">
        <f t="shared" si="0"/>
        <v>0</v>
      </c>
      <c r="I8" s="8">
        <v>0</v>
      </c>
      <c r="J8" s="8">
        <v>0</v>
      </c>
    </row>
    <row r="9" spans="1:13">
      <c r="A9" s="6">
        <f>+A8+1</f>
        <v>11021</v>
      </c>
      <c r="B9" s="7" t="s">
        <v>17</v>
      </c>
      <c r="C9" s="8">
        <f>+'[1]balance 2022 antes de impuesto'!C9</f>
        <v>0</v>
      </c>
      <c r="D9" s="8">
        <f>+'[1]balance 2022 antes de impuesto'!D9</f>
        <v>9000000</v>
      </c>
      <c r="E9" s="8">
        <f t="shared" si="1"/>
        <v>0</v>
      </c>
      <c r="F9" s="8">
        <f t="shared" si="2"/>
        <v>9000000</v>
      </c>
      <c r="G9" s="8">
        <f t="shared" si="0"/>
        <v>0</v>
      </c>
      <c r="H9" s="8">
        <f t="shared" si="0"/>
        <v>9000000</v>
      </c>
      <c r="I9" s="8">
        <v>0</v>
      </c>
      <c r="J9" s="8">
        <v>0</v>
      </c>
    </row>
    <row r="10" spans="1:13">
      <c r="A10" s="6">
        <v>11051</v>
      </c>
      <c r="B10" s="7" t="s">
        <v>18</v>
      </c>
      <c r="C10" s="8">
        <f>+'[1]balance 2022 antes de impuesto'!C10</f>
        <v>650000000</v>
      </c>
      <c r="D10" s="8">
        <f>+'[1]balance 2022 antes de impuesto'!D10</f>
        <v>300000000</v>
      </c>
      <c r="E10" s="8">
        <f t="shared" si="1"/>
        <v>350000000</v>
      </c>
      <c r="F10" s="8">
        <f t="shared" si="2"/>
        <v>0</v>
      </c>
      <c r="G10" s="8">
        <f t="shared" si="0"/>
        <v>350000000</v>
      </c>
      <c r="H10" s="8">
        <f t="shared" si="0"/>
        <v>0</v>
      </c>
      <c r="I10" s="8">
        <v>0</v>
      </c>
      <c r="J10" s="8">
        <v>0</v>
      </c>
      <c r="M10" s="9"/>
    </row>
    <row r="11" spans="1:13">
      <c r="A11" s="6">
        <v>11071</v>
      </c>
      <c r="B11" s="7" t="s">
        <v>19</v>
      </c>
      <c r="C11" s="8">
        <f>+'[1]balance 2022 antes de impuesto'!C11</f>
        <v>0</v>
      </c>
      <c r="D11" s="8">
        <f>+'[1]balance 2022 antes de impuesto'!D11</f>
        <v>0</v>
      </c>
      <c r="E11" s="8">
        <f t="shared" si="1"/>
        <v>0</v>
      </c>
      <c r="F11" s="8">
        <f t="shared" si="2"/>
        <v>0</v>
      </c>
      <c r="G11" s="8">
        <f t="shared" si="0"/>
        <v>0</v>
      </c>
      <c r="H11" s="8">
        <f t="shared" si="0"/>
        <v>0</v>
      </c>
      <c r="I11" s="8">
        <v>0</v>
      </c>
      <c r="J11" s="8">
        <v>0</v>
      </c>
      <c r="M11" s="9"/>
    </row>
    <row r="12" spans="1:13">
      <c r="A12" s="6">
        <v>12001</v>
      </c>
      <c r="B12" s="7" t="s">
        <v>20</v>
      </c>
      <c r="C12" s="8">
        <f>+'[1]balance 2022 antes de impuesto'!C12</f>
        <v>14011000</v>
      </c>
      <c r="D12" s="8">
        <f>+'[1]balance 2022 antes de impuesto'!D12</f>
        <v>0</v>
      </c>
      <c r="E12" s="8">
        <f t="shared" si="1"/>
        <v>14011000</v>
      </c>
      <c r="F12" s="8">
        <f t="shared" si="2"/>
        <v>0</v>
      </c>
      <c r="G12" s="8">
        <f t="shared" si="0"/>
        <v>14011000</v>
      </c>
      <c r="H12" s="8">
        <f t="shared" si="0"/>
        <v>0</v>
      </c>
      <c r="I12" s="8">
        <v>0</v>
      </c>
      <c r="J12" s="8">
        <v>0</v>
      </c>
      <c r="M12" s="9"/>
    </row>
    <row r="13" spans="1:13">
      <c r="A13" s="6">
        <v>12002</v>
      </c>
      <c r="B13" s="7" t="s">
        <v>21</v>
      </c>
      <c r="C13" s="8">
        <f>+'[1]balance 2022 antes de impuesto'!C13</f>
        <v>123500000</v>
      </c>
      <c r="D13" s="8">
        <f>+'[1]balance 2022 antes de impuesto'!D13</f>
        <v>111815000</v>
      </c>
      <c r="E13" s="8">
        <f t="shared" si="1"/>
        <v>11685000</v>
      </c>
      <c r="F13" s="8">
        <f t="shared" si="2"/>
        <v>0</v>
      </c>
      <c r="G13" s="8">
        <f t="shared" si="0"/>
        <v>11685000</v>
      </c>
      <c r="H13" s="8">
        <f t="shared" si="0"/>
        <v>0</v>
      </c>
      <c r="I13" s="8">
        <v>0</v>
      </c>
      <c r="J13" s="8">
        <v>0</v>
      </c>
      <c r="M13" s="9"/>
    </row>
    <row r="14" spans="1:13">
      <c r="A14" s="6">
        <v>12003</v>
      </c>
      <c r="B14" s="7" t="s">
        <v>22</v>
      </c>
      <c r="C14" s="8">
        <f>+'[1]balance 2022 antes de impuesto'!C14</f>
        <v>0</v>
      </c>
      <c r="D14" s="8">
        <f>+'[1]balance 2022 antes de impuesto'!D14</f>
        <v>0</v>
      </c>
      <c r="E14" s="8">
        <f t="shared" si="1"/>
        <v>0</v>
      </c>
      <c r="F14" s="8">
        <f t="shared" si="2"/>
        <v>0</v>
      </c>
      <c r="G14" s="8">
        <f t="shared" si="0"/>
        <v>0</v>
      </c>
      <c r="H14" s="8">
        <f t="shared" si="0"/>
        <v>0</v>
      </c>
      <c r="I14" s="8">
        <v>0</v>
      </c>
      <c r="J14" s="8">
        <v>0</v>
      </c>
      <c r="M14" s="9"/>
    </row>
    <row r="15" spans="1:13">
      <c r="A15" s="6">
        <v>13001</v>
      </c>
      <c r="B15" s="7" t="s">
        <v>23</v>
      </c>
      <c r="C15" s="8">
        <f>+'[1]balance 2022 antes de impuesto'!C15</f>
        <v>21000000</v>
      </c>
      <c r="D15" s="8">
        <f>+'[1]balance 2022 antes de impuesto'!D15</f>
        <v>0</v>
      </c>
      <c r="E15" s="8">
        <f t="shared" si="1"/>
        <v>21000000</v>
      </c>
      <c r="F15" s="8">
        <f t="shared" si="2"/>
        <v>0</v>
      </c>
      <c r="G15" s="8">
        <f t="shared" si="0"/>
        <v>21000000</v>
      </c>
      <c r="H15" s="8">
        <f t="shared" si="0"/>
        <v>0</v>
      </c>
      <c r="I15" s="8">
        <v>0</v>
      </c>
      <c r="J15" s="8">
        <v>0</v>
      </c>
      <c r="M15" s="9"/>
    </row>
    <row r="16" spans="1:13">
      <c r="A16" s="6" t="s">
        <v>24</v>
      </c>
      <c r="B16" s="7" t="s">
        <v>25</v>
      </c>
      <c r="C16" s="8">
        <f>+'[1]balance 2022 antes de impuesto'!C16</f>
        <v>180000000</v>
      </c>
      <c r="D16" s="8">
        <f>+'[1]balance 2022 antes de impuesto'!D16</f>
        <v>0</v>
      </c>
      <c r="E16" s="8">
        <f t="shared" si="1"/>
        <v>180000000</v>
      </c>
      <c r="F16" s="8">
        <f t="shared" si="2"/>
        <v>0</v>
      </c>
      <c r="G16" s="8">
        <f t="shared" si="0"/>
        <v>180000000</v>
      </c>
      <c r="H16" s="8">
        <f t="shared" si="0"/>
        <v>0</v>
      </c>
      <c r="I16" s="8">
        <v>0</v>
      </c>
      <c r="J16" s="8">
        <v>0</v>
      </c>
      <c r="M16" s="9"/>
    </row>
    <row r="17" spans="1:10">
      <c r="A17" s="6" t="s">
        <v>26</v>
      </c>
      <c r="B17" s="7" t="s">
        <v>27</v>
      </c>
      <c r="C17" s="8">
        <f>+'[1]balance 2022 antes de impuesto'!C17</f>
        <v>420000000</v>
      </c>
      <c r="D17" s="8">
        <f>+'[1]balance 2022 antes de impuesto'!D17</f>
        <v>0</v>
      </c>
      <c r="E17" s="8">
        <f t="shared" si="1"/>
        <v>420000000</v>
      </c>
      <c r="F17" s="8">
        <f t="shared" si="2"/>
        <v>0</v>
      </c>
      <c r="G17" s="8">
        <f t="shared" si="0"/>
        <v>420000000</v>
      </c>
      <c r="H17" s="8">
        <f t="shared" si="0"/>
        <v>0</v>
      </c>
      <c r="I17" s="8">
        <v>0</v>
      </c>
      <c r="J17" s="8">
        <v>0</v>
      </c>
    </row>
    <row r="18" spans="1:10">
      <c r="A18" s="6">
        <v>15020</v>
      </c>
      <c r="B18" s="7" t="s">
        <v>28</v>
      </c>
      <c r="C18" s="8">
        <f>+'[1]balance 2022 antes de impuesto'!C18</f>
        <v>5000000</v>
      </c>
      <c r="D18" s="8">
        <f>+'[1]balance 2022 antes de impuesto'!D18</f>
        <v>0</v>
      </c>
      <c r="E18" s="8">
        <f t="shared" si="1"/>
        <v>5000000</v>
      </c>
      <c r="F18" s="8">
        <f t="shared" si="2"/>
        <v>0</v>
      </c>
      <c r="G18" s="8">
        <f t="shared" si="0"/>
        <v>5000000</v>
      </c>
      <c r="H18" s="8">
        <f t="shared" si="0"/>
        <v>0</v>
      </c>
      <c r="I18" s="8">
        <v>0</v>
      </c>
      <c r="J18" s="8">
        <v>0</v>
      </c>
    </row>
    <row r="19" spans="1:10">
      <c r="A19" s="6">
        <v>15031</v>
      </c>
      <c r="B19" s="7" t="s">
        <v>29</v>
      </c>
      <c r="C19" s="8">
        <f>+'[1]balance 2022 antes de impuesto'!C19</f>
        <v>12000000</v>
      </c>
      <c r="D19" s="8">
        <f>+'[1]balance 2022 antes de impuesto'!D19</f>
        <v>0</v>
      </c>
      <c r="E19" s="8">
        <f t="shared" si="1"/>
        <v>12000000</v>
      </c>
      <c r="F19" s="8">
        <f t="shared" si="2"/>
        <v>0</v>
      </c>
      <c r="G19" s="8">
        <f t="shared" si="0"/>
        <v>12000000</v>
      </c>
      <c r="H19" s="8">
        <f t="shared" si="0"/>
        <v>0</v>
      </c>
      <c r="I19" s="8">
        <v>0</v>
      </c>
      <c r="J19" s="8">
        <v>0</v>
      </c>
    </row>
    <row r="20" spans="1:10">
      <c r="A20" s="6">
        <v>15101</v>
      </c>
      <c r="B20" s="7" t="s">
        <v>30</v>
      </c>
      <c r="C20" s="8">
        <f>+'[1]balance 2022 antes de impuesto'!C20</f>
        <v>0</v>
      </c>
      <c r="D20" s="8">
        <f>+'[1]balance 2022 antes de impuesto'!D20</f>
        <v>0</v>
      </c>
      <c r="E20" s="8">
        <f t="shared" si="1"/>
        <v>0</v>
      </c>
      <c r="F20" s="8">
        <f t="shared" si="2"/>
        <v>0</v>
      </c>
      <c r="G20" s="8">
        <f t="shared" si="0"/>
        <v>0</v>
      </c>
      <c r="H20" s="8">
        <f t="shared" si="0"/>
        <v>0</v>
      </c>
      <c r="I20" s="8">
        <v>0</v>
      </c>
      <c r="J20" s="8">
        <v>0</v>
      </c>
    </row>
    <row r="21" spans="1:10">
      <c r="A21" s="6">
        <v>15102</v>
      </c>
      <c r="B21" s="7" t="s">
        <v>31</v>
      </c>
      <c r="C21" s="8">
        <f>+'[1]balance 2022 antes de impuesto'!C21</f>
        <v>0</v>
      </c>
      <c r="D21" s="8">
        <f>+'[1]balance 2022 antes de impuesto'!D21</f>
        <v>0</v>
      </c>
      <c r="E21" s="8">
        <f t="shared" si="1"/>
        <v>0</v>
      </c>
      <c r="F21" s="8">
        <f t="shared" si="2"/>
        <v>0</v>
      </c>
      <c r="G21" s="8">
        <f t="shared" ref="G21:H37" si="3">IF(E21&gt;0,E21,0)</f>
        <v>0</v>
      </c>
      <c r="H21" s="8">
        <f t="shared" si="3"/>
        <v>0</v>
      </c>
      <c r="I21" s="8">
        <v>0</v>
      </c>
      <c r="J21" s="8">
        <v>0</v>
      </c>
    </row>
    <row r="22" spans="1:10">
      <c r="A22" s="10">
        <v>15410</v>
      </c>
      <c r="B22" s="7" t="s">
        <v>32</v>
      </c>
      <c r="C22" s="8">
        <f>+'[1]balance 2022 antes de impuesto'!C22</f>
        <v>0</v>
      </c>
      <c r="D22" s="8">
        <f>+'[1]balance 2022 antes de impuesto'!D22</f>
        <v>9214285.7142857146</v>
      </c>
      <c r="E22" s="8">
        <f t="shared" si="1"/>
        <v>0</v>
      </c>
      <c r="F22" s="8">
        <f t="shared" si="2"/>
        <v>9214285.7142857146</v>
      </c>
      <c r="G22" s="8">
        <f t="shared" si="3"/>
        <v>0</v>
      </c>
      <c r="H22" s="8">
        <f t="shared" si="3"/>
        <v>9214285.7142857146</v>
      </c>
      <c r="I22" s="8">
        <v>0</v>
      </c>
      <c r="J22" s="8">
        <v>0</v>
      </c>
    </row>
    <row r="23" spans="1:10">
      <c r="A23" s="10">
        <v>15420</v>
      </c>
      <c r="B23" s="7" t="s">
        <v>33</v>
      </c>
      <c r="C23" s="8">
        <f>+'[1]balance 2022 antes de impuesto'!C23</f>
        <v>0</v>
      </c>
      <c r="D23" s="8">
        <f>+'[1]balance 2022 antes de impuesto'!D23</f>
        <v>0</v>
      </c>
      <c r="E23" s="8">
        <f t="shared" si="1"/>
        <v>0</v>
      </c>
      <c r="F23" s="8">
        <f t="shared" si="2"/>
        <v>0</v>
      </c>
      <c r="G23" s="8">
        <f t="shared" si="3"/>
        <v>0</v>
      </c>
      <c r="H23" s="8">
        <f t="shared" si="3"/>
        <v>0</v>
      </c>
      <c r="I23" s="8">
        <v>0</v>
      </c>
      <c r="J23" s="8">
        <v>0</v>
      </c>
    </row>
    <row r="24" spans="1:10">
      <c r="A24" s="10">
        <v>20001</v>
      </c>
      <c r="B24" s="7" t="s">
        <v>34</v>
      </c>
      <c r="C24" s="8">
        <f>+'[1]balance 2022 antes de impuesto'!C24</f>
        <v>0</v>
      </c>
      <c r="D24" s="8">
        <f>+'[1]balance 2022 antes de impuesto'!D24</f>
        <v>100000000</v>
      </c>
      <c r="E24" s="8">
        <f t="shared" si="1"/>
        <v>0</v>
      </c>
      <c r="F24" s="8">
        <f t="shared" si="2"/>
        <v>100000000</v>
      </c>
      <c r="G24" s="8">
        <f t="shared" si="3"/>
        <v>0</v>
      </c>
      <c r="H24" s="8">
        <f t="shared" si="3"/>
        <v>100000000</v>
      </c>
      <c r="I24" s="8"/>
      <c r="J24" s="8"/>
    </row>
    <row r="25" spans="1:10">
      <c r="A25" s="10">
        <v>20021</v>
      </c>
      <c r="B25" s="7" t="s">
        <v>35</v>
      </c>
      <c r="C25" s="8">
        <f>+'[1]balance 2022 antes de impuesto'!C25</f>
        <v>0</v>
      </c>
      <c r="D25" s="8">
        <f>+'[1]balance 2022 antes de impuesto'!D25</f>
        <v>0</v>
      </c>
      <c r="E25" s="8">
        <f t="shared" si="1"/>
        <v>0</v>
      </c>
      <c r="F25" s="8">
        <f t="shared" si="2"/>
        <v>0</v>
      </c>
      <c r="G25" s="8">
        <f t="shared" si="3"/>
        <v>0</v>
      </c>
      <c r="H25" s="8">
        <f t="shared" si="3"/>
        <v>0</v>
      </c>
      <c r="I25" s="8"/>
      <c r="J25" s="8"/>
    </row>
    <row r="26" spans="1:10">
      <c r="A26" s="10">
        <v>20151</v>
      </c>
      <c r="B26" s="7" t="s">
        <v>36</v>
      </c>
      <c r="C26" s="8">
        <f>+'[1]balance 2022 antes de impuesto'!C26</f>
        <v>173812000</v>
      </c>
      <c r="D26" s="8">
        <f>+'[1]balance 2022 antes de impuesto'!D26</f>
        <v>190000000</v>
      </c>
      <c r="E26" s="8">
        <f t="shared" si="1"/>
        <v>0</v>
      </c>
      <c r="F26" s="8">
        <f t="shared" si="2"/>
        <v>16188000</v>
      </c>
      <c r="G26" s="8">
        <f t="shared" si="3"/>
        <v>0</v>
      </c>
      <c r="H26" s="8">
        <f t="shared" si="3"/>
        <v>16188000</v>
      </c>
      <c r="I26" s="8"/>
      <c r="J26" s="8"/>
    </row>
    <row r="27" spans="1:10">
      <c r="A27" s="6" t="s">
        <v>37</v>
      </c>
      <c r="B27" s="7" t="s">
        <v>38</v>
      </c>
      <c r="C27" s="8">
        <f>+'[1]balance 2022 antes de impuesto'!C27</f>
        <v>915000</v>
      </c>
      <c r="D27" s="8">
        <f>+'[1]balance 2022 antes de impuesto'!D27</f>
        <v>187000000</v>
      </c>
      <c r="E27" s="8">
        <f t="shared" si="1"/>
        <v>0</v>
      </c>
      <c r="F27" s="8">
        <f t="shared" si="2"/>
        <v>186085000</v>
      </c>
      <c r="G27" s="8">
        <f t="shared" si="3"/>
        <v>0</v>
      </c>
      <c r="H27" s="8">
        <f t="shared" si="3"/>
        <v>186085000</v>
      </c>
      <c r="I27" s="8">
        <v>0</v>
      </c>
      <c r="J27" s="8">
        <v>0</v>
      </c>
    </row>
    <row r="28" spans="1:10">
      <c r="A28" s="6">
        <v>21002</v>
      </c>
      <c r="B28" s="7" t="s">
        <v>39</v>
      </c>
      <c r="C28" s="8">
        <f>+'[1]balance 2022 antes de impuesto'!C28</f>
        <v>0</v>
      </c>
      <c r="D28" s="8">
        <f>+'[1]balance 2022 antes de impuesto'!D28</f>
        <v>18000000</v>
      </c>
      <c r="E28" s="8">
        <f t="shared" si="1"/>
        <v>0</v>
      </c>
      <c r="F28" s="8">
        <f t="shared" si="2"/>
        <v>18000000</v>
      </c>
      <c r="G28" s="8">
        <f t="shared" si="3"/>
        <v>0</v>
      </c>
      <c r="H28" s="8">
        <f t="shared" si="3"/>
        <v>18000000</v>
      </c>
      <c r="I28" s="8">
        <v>0</v>
      </c>
      <c r="J28" s="8">
        <v>0</v>
      </c>
    </row>
    <row r="29" spans="1:10">
      <c r="A29" s="6">
        <v>22001</v>
      </c>
      <c r="B29" s="7" t="s">
        <v>40</v>
      </c>
      <c r="C29" s="8">
        <f>+'[1]balance 2022 antes de impuesto'!C29</f>
        <v>41148000</v>
      </c>
      <c r="D29" s="8">
        <f>+'[1]balance 2022 antes de impuesto'!D29</f>
        <v>41148000</v>
      </c>
      <c r="E29" s="8">
        <f t="shared" si="1"/>
        <v>0</v>
      </c>
      <c r="F29" s="8">
        <f t="shared" si="2"/>
        <v>0</v>
      </c>
      <c r="G29" s="8">
        <f t="shared" si="3"/>
        <v>0</v>
      </c>
      <c r="H29" s="8">
        <f t="shared" si="3"/>
        <v>0</v>
      </c>
      <c r="I29" s="8">
        <v>0</v>
      </c>
      <c r="J29" s="8">
        <v>0</v>
      </c>
    </row>
    <row r="30" spans="1:10">
      <c r="A30" s="6">
        <v>22002</v>
      </c>
      <c r="B30" s="7" t="s">
        <v>41</v>
      </c>
      <c r="C30" s="8">
        <f>+'[1]balance 2022 antes de impuesto'!C30</f>
        <v>12099200</v>
      </c>
      <c r="D30" s="8">
        <f>+'[1]balance 2022 antes de impuesto'!D30</f>
        <v>13422000</v>
      </c>
      <c r="E30" s="8">
        <f t="shared" si="1"/>
        <v>0</v>
      </c>
      <c r="F30" s="8">
        <f t="shared" si="2"/>
        <v>1322800</v>
      </c>
      <c r="G30" s="8">
        <f t="shared" si="3"/>
        <v>0</v>
      </c>
      <c r="H30" s="8">
        <f t="shared" si="3"/>
        <v>1322800</v>
      </c>
      <c r="I30" s="8">
        <v>0</v>
      </c>
      <c r="J30" s="8">
        <v>0</v>
      </c>
    </row>
    <row r="31" spans="1:10">
      <c r="A31" s="6">
        <v>22051</v>
      </c>
      <c r="B31" s="7" t="s">
        <v>42</v>
      </c>
      <c r="C31" s="8">
        <f>+'[1]balance 2022 antes de impuesto'!C31</f>
        <v>390000</v>
      </c>
      <c r="D31" s="8">
        <f>+'[1]balance 2022 antes de impuesto'!D31</f>
        <v>500000</v>
      </c>
      <c r="E31" s="8">
        <f t="shared" si="1"/>
        <v>0</v>
      </c>
      <c r="F31" s="8">
        <f t="shared" si="2"/>
        <v>110000</v>
      </c>
      <c r="G31" s="8">
        <f t="shared" si="3"/>
        <v>0</v>
      </c>
      <c r="H31" s="8">
        <f t="shared" si="3"/>
        <v>110000</v>
      </c>
      <c r="I31" s="8">
        <v>0</v>
      </c>
      <c r="J31" s="8">
        <v>0</v>
      </c>
    </row>
    <row r="32" spans="1:10">
      <c r="A32" s="11">
        <v>23001</v>
      </c>
      <c r="B32" s="7" t="s">
        <v>43</v>
      </c>
      <c r="C32" s="8">
        <f>+'[1]balance 2022 antes de impuesto'!C32</f>
        <v>0</v>
      </c>
      <c r="D32" s="8">
        <f>+'[1]balance 2022 antes de impuesto'!D32</f>
        <v>0</v>
      </c>
      <c r="E32" s="8">
        <f t="shared" si="1"/>
        <v>0</v>
      </c>
      <c r="F32" s="8">
        <f t="shared" si="2"/>
        <v>0</v>
      </c>
      <c r="G32" s="8">
        <f t="shared" si="3"/>
        <v>0</v>
      </c>
      <c r="H32" s="8">
        <f t="shared" si="3"/>
        <v>0</v>
      </c>
      <c r="I32" s="8">
        <v>0</v>
      </c>
      <c r="J32" s="8">
        <v>0</v>
      </c>
    </row>
    <row r="33" spans="1:10">
      <c r="A33" s="10">
        <v>24001</v>
      </c>
      <c r="B33" s="7" t="s">
        <v>44</v>
      </c>
      <c r="C33" s="8">
        <f>+'[1]balance 2022 antes de impuesto'!C33</f>
        <v>0</v>
      </c>
      <c r="D33" s="8">
        <f>+'[1]ajustes 2022 renta'!F4+'[1]ajustes 2022 renta'!F7</f>
        <v>99425494.153846174</v>
      </c>
      <c r="E33" s="8">
        <f t="shared" si="1"/>
        <v>0</v>
      </c>
      <c r="F33" s="8">
        <f t="shared" si="2"/>
        <v>99425494.153846174</v>
      </c>
      <c r="G33" s="8">
        <f t="shared" si="3"/>
        <v>0</v>
      </c>
      <c r="H33" s="8">
        <f t="shared" si="3"/>
        <v>99425494.153846174</v>
      </c>
      <c r="I33" s="8">
        <v>0</v>
      </c>
      <c r="J33" s="8">
        <v>0</v>
      </c>
    </row>
    <row r="34" spans="1:10">
      <c r="A34" s="11">
        <v>24002</v>
      </c>
      <c r="B34" s="7" t="s">
        <v>45</v>
      </c>
      <c r="C34" s="8">
        <f>+'[1]balance 2022 antes de impuesto'!C34</f>
        <v>0</v>
      </c>
      <c r="D34" s="8">
        <f>+'[1]balance 2022 antes de impuesto'!D34</f>
        <v>0</v>
      </c>
      <c r="E34" s="8">
        <f t="shared" si="1"/>
        <v>0</v>
      </c>
      <c r="F34" s="8">
        <f t="shared" si="2"/>
        <v>0</v>
      </c>
      <c r="G34" s="8">
        <f t="shared" si="3"/>
        <v>0</v>
      </c>
      <c r="H34" s="8">
        <f t="shared" si="3"/>
        <v>0</v>
      </c>
      <c r="I34" s="8">
        <v>0</v>
      </c>
      <c r="J34" s="8">
        <v>0</v>
      </c>
    </row>
    <row r="35" spans="1:10">
      <c r="A35" s="11">
        <v>24010</v>
      </c>
      <c r="B35" s="7" t="s">
        <v>46</v>
      </c>
      <c r="C35" s="8">
        <f>+'[1]balance 2022 antes de impuesto'!C35</f>
        <v>0</v>
      </c>
      <c r="D35" s="8">
        <f>+'[1]balance 2022 antes de impuesto'!D35</f>
        <v>2556000</v>
      </c>
      <c r="E35" s="8">
        <f t="shared" si="1"/>
        <v>0</v>
      </c>
      <c r="F35" s="8">
        <f t="shared" si="2"/>
        <v>2556000</v>
      </c>
      <c r="G35" s="8">
        <f t="shared" si="3"/>
        <v>0</v>
      </c>
      <c r="H35" s="8">
        <f t="shared" si="3"/>
        <v>2556000</v>
      </c>
      <c r="I35" s="8">
        <v>0</v>
      </c>
      <c r="J35" s="8">
        <v>0</v>
      </c>
    </row>
    <row r="36" spans="1:10">
      <c r="A36" s="6">
        <v>24015</v>
      </c>
      <c r="B36" s="7" t="s">
        <v>47</v>
      </c>
      <c r="C36" s="8">
        <f>+'[1]balance 2022 antes de impuesto'!C36</f>
        <v>0</v>
      </c>
      <c r="D36" s="8">
        <f>+'[1]balance 2022 antes de impuesto'!D36</f>
        <v>2016666.6666666665</v>
      </c>
      <c r="E36" s="8">
        <f t="shared" si="1"/>
        <v>0</v>
      </c>
      <c r="F36" s="8">
        <f t="shared" si="2"/>
        <v>2016666.6666666665</v>
      </c>
      <c r="G36" s="8">
        <f t="shared" si="3"/>
        <v>0</v>
      </c>
      <c r="H36" s="8">
        <f t="shared" si="3"/>
        <v>2016666.6666666665</v>
      </c>
      <c r="I36" s="8">
        <v>0</v>
      </c>
      <c r="J36" s="8">
        <v>0</v>
      </c>
    </row>
    <row r="37" spans="1:10">
      <c r="A37" s="11">
        <v>25001</v>
      </c>
      <c r="B37" s="7" t="s">
        <v>48</v>
      </c>
      <c r="C37" s="8">
        <f>+'[1]balance 2022 antes de impuesto'!C37</f>
        <v>0</v>
      </c>
      <c r="D37" s="8">
        <f>+'[1]ajustes 2022 renta'!F3</f>
        <v>1603100.2747252584</v>
      </c>
      <c r="E37" s="8">
        <f t="shared" si="1"/>
        <v>0</v>
      </c>
      <c r="F37" s="8">
        <f t="shared" si="2"/>
        <v>1603100.2747252584</v>
      </c>
      <c r="G37" s="8">
        <f t="shared" si="3"/>
        <v>0</v>
      </c>
      <c r="H37" s="8">
        <f t="shared" si="3"/>
        <v>1603100.2747252584</v>
      </c>
      <c r="I37" s="8">
        <v>0</v>
      </c>
      <c r="J37" s="8">
        <v>0</v>
      </c>
    </row>
    <row r="38" spans="1:10">
      <c r="A38" s="6">
        <v>33001</v>
      </c>
      <c r="B38" s="7" t="s">
        <v>49</v>
      </c>
      <c r="C38" s="8">
        <f>+'[1]balance 2022 antes de impuesto'!C38</f>
        <v>0</v>
      </c>
      <c r="D38" s="8">
        <f>+'[1]balance 2022 antes de impuesto'!D38</f>
        <v>300000000</v>
      </c>
      <c r="E38" s="8">
        <f t="shared" si="1"/>
        <v>0</v>
      </c>
      <c r="F38" s="8">
        <f t="shared" si="2"/>
        <v>300000000</v>
      </c>
      <c r="G38" s="8">
        <f t="shared" ref="G38:H42" si="4">IF(E38&gt;0,E38,0)</f>
        <v>0</v>
      </c>
      <c r="H38" s="8">
        <f t="shared" si="4"/>
        <v>300000000</v>
      </c>
      <c r="I38" s="8">
        <v>0</v>
      </c>
      <c r="J38" s="8">
        <v>0</v>
      </c>
    </row>
    <row r="39" spans="1:10">
      <c r="A39" s="6">
        <v>33002</v>
      </c>
      <c r="B39" s="7" t="s">
        <v>50</v>
      </c>
      <c r="C39" s="8">
        <f>+'[1]balance 2022 antes de impuesto'!C39</f>
        <v>300000000</v>
      </c>
      <c r="D39" s="8">
        <f>+'[1]balance 2022 antes de impuesto'!D39</f>
        <v>270000000</v>
      </c>
      <c r="E39" s="8">
        <f t="shared" si="1"/>
        <v>30000000</v>
      </c>
      <c r="F39" s="8">
        <f t="shared" si="2"/>
        <v>0</v>
      </c>
      <c r="G39" s="8">
        <f t="shared" si="4"/>
        <v>30000000</v>
      </c>
      <c r="H39" s="8">
        <f t="shared" si="4"/>
        <v>0</v>
      </c>
      <c r="I39" s="8">
        <v>0</v>
      </c>
      <c r="J39" s="8">
        <v>0</v>
      </c>
    </row>
    <row r="40" spans="1:10">
      <c r="A40" s="6">
        <v>33003</v>
      </c>
      <c r="B40" s="7" t="s">
        <v>51</v>
      </c>
      <c r="C40" s="8">
        <f>+'[1]balance 2022 antes de impuesto'!C40</f>
        <v>270000000</v>
      </c>
      <c r="D40" s="8">
        <f>+'[1]balance 2022 antes de impuesto'!D40</f>
        <v>120000000</v>
      </c>
      <c r="E40" s="8">
        <f t="shared" si="1"/>
        <v>150000000</v>
      </c>
      <c r="F40" s="8">
        <f t="shared" si="2"/>
        <v>0</v>
      </c>
      <c r="G40" s="8">
        <f t="shared" si="4"/>
        <v>150000000</v>
      </c>
      <c r="H40" s="8">
        <f t="shared" si="4"/>
        <v>0</v>
      </c>
      <c r="I40" s="8">
        <v>0</v>
      </c>
      <c r="J40" s="8">
        <v>0</v>
      </c>
    </row>
    <row r="41" spans="1:10">
      <c r="A41" s="6">
        <v>33011</v>
      </c>
      <c r="B41" s="7" t="s">
        <v>52</v>
      </c>
      <c r="C41" s="8">
        <f>+'[1]balance 2022 antes de impuesto'!C41</f>
        <v>0</v>
      </c>
      <c r="D41" s="8">
        <f>+'[1]balance 2022 antes de impuesto'!D41</f>
        <v>200000000</v>
      </c>
      <c r="E41" s="8">
        <f t="shared" si="1"/>
        <v>0</v>
      </c>
      <c r="F41" s="8">
        <f t="shared" si="2"/>
        <v>200000000</v>
      </c>
      <c r="G41" s="8">
        <f t="shared" si="4"/>
        <v>0</v>
      </c>
      <c r="H41" s="8">
        <f t="shared" si="4"/>
        <v>200000000</v>
      </c>
      <c r="I41" s="8">
        <v>0</v>
      </c>
      <c r="J41" s="8">
        <v>0</v>
      </c>
    </row>
    <row r="42" spans="1:10">
      <c r="A42" s="10">
        <v>34001</v>
      </c>
      <c r="B42" s="7" t="s">
        <v>53</v>
      </c>
      <c r="C42" s="8">
        <f>+'[1]balance 2022 antes de impuesto'!C42</f>
        <v>100000000</v>
      </c>
      <c r="D42" s="8">
        <f>+'[1]balance 2022 antes de impuesto'!D42</f>
        <v>0</v>
      </c>
      <c r="E42" s="8">
        <f t="shared" si="1"/>
        <v>100000000</v>
      </c>
      <c r="F42" s="8">
        <f t="shared" si="2"/>
        <v>0</v>
      </c>
      <c r="G42" s="8">
        <f t="shared" si="4"/>
        <v>100000000</v>
      </c>
      <c r="H42" s="8">
        <f t="shared" si="4"/>
        <v>0</v>
      </c>
      <c r="I42" s="8">
        <v>0</v>
      </c>
      <c r="J42" s="8">
        <v>0</v>
      </c>
    </row>
    <row r="43" spans="1:10">
      <c r="A43" s="10">
        <v>41001</v>
      </c>
      <c r="B43" s="7" t="s">
        <v>54</v>
      </c>
      <c r="C43" s="8">
        <f>+'[1]balance 2022 antes de impuesto'!C43</f>
        <v>300000000</v>
      </c>
      <c r="D43" s="8">
        <f>+'[1]balance 2022 antes de impuesto'!D43</f>
        <v>0</v>
      </c>
      <c r="E43" s="8">
        <f t="shared" ref="E43:E65" si="5">IF(C43&gt;D43,(C43-D43),0)</f>
        <v>300000000</v>
      </c>
      <c r="F43" s="8">
        <f t="shared" ref="F43:F65" si="6">IF(D43&gt;C43,D43-C43,0)</f>
        <v>0</v>
      </c>
      <c r="G43" s="8"/>
      <c r="H43" s="8"/>
      <c r="I43" s="8">
        <f t="shared" ref="I43:I65" si="7">IF(E43&gt;F43,E43,0)</f>
        <v>300000000</v>
      </c>
      <c r="J43" s="8">
        <f t="shared" ref="J43:J65" si="8">IF(F43&gt;E43,F43,0)</f>
        <v>0</v>
      </c>
    </row>
    <row r="44" spans="1:10">
      <c r="A44" s="10">
        <v>42001</v>
      </c>
      <c r="B44" s="7" t="s">
        <v>55</v>
      </c>
      <c r="C44" s="8">
        <f>+'[1]balance 2022 antes de impuesto'!C44</f>
        <v>50800000</v>
      </c>
      <c r="D44" s="8">
        <f>+'[1]balance 2022 antes de impuesto'!D44</f>
        <v>0</v>
      </c>
      <c r="E44" s="8">
        <f t="shared" si="5"/>
        <v>50800000</v>
      </c>
      <c r="F44" s="8">
        <f t="shared" si="6"/>
        <v>0</v>
      </c>
      <c r="G44" s="8"/>
      <c r="H44" s="8"/>
      <c r="I44" s="8">
        <f t="shared" si="7"/>
        <v>50800000</v>
      </c>
      <c r="J44" s="8">
        <f t="shared" si="8"/>
        <v>0</v>
      </c>
    </row>
    <row r="45" spans="1:10">
      <c r="A45" s="10">
        <v>42002</v>
      </c>
      <c r="B45" s="7" t="s">
        <v>56</v>
      </c>
      <c r="C45" s="8">
        <f>+'[1]balance 2022 antes de impuesto'!C45</f>
        <v>2540000</v>
      </c>
      <c r="D45" s="8">
        <f>+'[1]balance 2022 antes de impuesto'!D45</f>
        <v>0</v>
      </c>
      <c r="E45" s="8">
        <f t="shared" si="5"/>
        <v>2540000</v>
      </c>
      <c r="F45" s="8">
        <f t="shared" si="6"/>
        <v>0</v>
      </c>
      <c r="G45" s="8"/>
      <c r="H45" s="8"/>
      <c r="I45" s="8">
        <f t="shared" si="7"/>
        <v>2540000</v>
      </c>
      <c r="J45" s="8">
        <f t="shared" si="8"/>
        <v>0</v>
      </c>
    </row>
    <row r="46" spans="1:10">
      <c r="A46" s="10">
        <v>42051</v>
      </c>
      <c r="B46" s="7" t="s">
        <v>57</v>
      </c>
      <c r="C46" s="8">
        <f>+'[1]balance 2022 antes de impuesto'!C46</f>
        <v>12345000</v>
      </c>
      <c r="D46" s="8">
        <f>+'[1]balance 2022 antes de impuesto'!D46</f>
        <v>0</v>
      </c>
      <c r="E46" s="8">
        <f t="shared" si="5"/>
        <v>12345000</v>
      </c>
      <c r="F46" s="8">
        <f t="shared" si="6"/>
        <v>0</v>
      </c>
      <c r="G46" s="8"/>
      <c r="H46" s="8"/>
      <c r="I46" s="8">
        <f t="shared" si="7"/>
        <v>12345000</v>
      </c>
      <c r="J46" s="8">
        <f t="shared" si="8"/>
        <v>0</v>
      </c>
    </row>
    <row r="47" spans="1:10">
      <c r="A47" s="10">
        <v>43001</v>
      </c>
      <c r="B47" s="7" t="s">
        <v>58</v>
      </c>
      <c r="C47" s="8">
        <f>+'[1]balance 2022 antes de impuesto'!C47</f>
        <v>0</v>
      </c>
      <c r="D47" s="8">
        <f>+'[1]balance 2022 antes de impuesto'!D47</f>
        <v>0</v>
      </c>
      <c r="E47" s="8">
        <f t="shared" si="5"/>
        <v>0</v>
      </c>
      <c r="F47" s="8">
        <f t="shared" si="6"/>
        <v>0</v>
      </c>
      <c r="G47" s="8"/>
      <c r="H47" s="8"/>
      <c r="I47" s="8">
        <f t="shared" si="7"/>
        <v>0</v>
      </c>
      <c r="J47" s="8">
        <f t="shared" si="8"/>
        <v>0</v>
      </c>
    </row>
    <row r="48" spans="1:10">
      <c r="A48" s="10">
        <v>43002</v>
      </c>
      <c r="B48" s="7" t="s">
        <v>59</v>
      </c>
      <c r="C48" s="8">
        <f>+'[1]balance 2022 antes de impuesto'!C48</f>
        <v>2016666.6666666665</v>
      </c>
      <c r="D48" s="8">
        <f>+'[1]balance 2022 antes de impuesto'!D48</f>
        <v>0</v>
      </c>
      <c r="E48" s="8">
        <f t="shared" si="5"/>
        <v>2016666.6666666665</v>
      </c>
      <c r="F48" s="8">
        <f t="shared" si="6"/>
        <v>0</v>
      </c>
      <c r="G48" s="8"/>
      <c r="H48" s="8"/>
      <c r="I48" s="8">
        <f t="shared" si="7"/>
        <v>2016666.6666666665</v>
      </c>
      <c r="J48" s="8">
        <f t="shared" si="8"/>
        <v>0</v>
      </c>
    </row>
    <row r="49" spans="1:13">
      <c r="A49" s="10" t="s">
        <v>60</v>
      </c>
      <c r="B49" s="7" t="s">
        <v>61</v>
      </c>
      <c r="C49" s="8">
        <f>+'[1]balance 2022 antes de impuesto'!C49</f>
        <v>3570000</v>
      </c>
      <c r="D49" s="8">
        <f>+'[1]balance 2022 antes de impuesto'!D49</f>
        <v>0</v>
      </c>
      <c r="E49" s="8">
        <f t="shared" si="5"/>
        <v>3570000</v>
      </c>
      <c r="F49" s="8">
        <f t="shared" si="6"/>
        <v>0</v>
      </c>
      <c r="G49" s="8"/>
      <c r="H49" s="8"/>
      <c r="I49" s="8">
        <f t="shared" si="7"/>
        <v>3570000</v>
      </c>
      <c r="J49" s="8">
        <f t="shared" si="8"/>
        <v>0</v>
      </c>
    </row>
    <row r="50" spans="1:13">
      <c r="A50" s="10" t="s">
        <v>62</v>
      </c>
      <c r="B50" s="7" t="s">
        <v>63</v>
      </c>
      <c r="C50" s="8">
        <f>+'[1]ajustes 2022 renta'!E2</f>
        <v>99442086.428571433</v>
      </c>
      <c r="D50" s="8">
        <f>+'[1]balance 2022 antes de impuesto'!D50</f>
        <v>0</v>
      </c>
      <c r="E50" s="8">
        <f t="shared" si="5"/>
        <v>99442086.428571433</v>
      </c>
      <c r="F50" s="8">
        <f t="shared" si="6"/>
        <v>0</v>
      </c>
      <c r="G50" s="8"/>
      <c r="H50" s="8"/>
      <c r="I50" s="8">
        <f t="shared" si="7"/>
        <v>99442086.428571433</v>
      </c>
      <c r="J50" s="8">
        <f t="shared" si="8"/>
        <v>0</v>
      </c>
    </row>
    <row r="51" spans="1:13">
      <c r="A51" s="10" t="s">
        <v>64</v>
      </c>
      <c r="B51" s="7" t="s">
        <v>65</v>
      </c>
      <c r="C51" s="8">
        <f>+'[1]ajustes 2022 renta'!E6</f>
        <v>1586508</v>
      </c>
      <c r="D51" s="8">
        <f>+'[1]balance 2022 antes de impuesto'!D51</f>
        <v>0</v>
      </c>
      <c r="E51" s="8">
        <f t="shared" si="5"/>
        <v>1586508</v>
      </c>
      <c r="F51" s="8">
        <f t="shared" si="6"/>
        <v>0</v>
      </c>
      <c r="G51" s="8"/>
      <c r="H51" s="8"/>
      <c r="I51" s="8">
        <f t="shared" si="7"/>
        <v>1586508</v>
      </c>
      <c r="J51" s="8">
        <f t="shared" si="8"/>
        <v>0</v>
      </c>
    </row>
    <row r="52" spans="1:13">
      <c r="A52" s="10">
        <v>45101</v>
      </c>
      <c r="B52" s="7" t="s">
        <v>66</v>
      </c>
      <c r="C52" s="8">
        <f>+'[1]balance 2022 antes de impuesto'!C52</f>
        <v>1874000</v>
      </c>
      <c r="D52" s="8">
        <f>+'[1]balance 2022 antes de impuesto'!D52</f>
        <v>0</v>
      </c>
      <c r="E52" s="8">
        <f t="shared" si="5"/>
        <v>1874000</v>
      </c>
      <c r="F52" s="8">
        <f t="shared" si="6"/>
        <v>0</v>
      </c>
      <c r="G52" s="8"/>
      <c r="H52" s="8"/>
      <c r="I52" s="8">
        <f t="shared" si="7"/>
        <v>1874000</v>
      </c>
      <c r="J52" s="8">
        <f t="shared" si="8"/>
        <v>0</v>
      </c>
    </row>
    <row r="53" spans="1:13">
      <c r="A53" s="10">
        <v>46001</v>
      </c>
      <c r="B53" s="7" t="s">
        <v>67</v>
      </c>
      <c r="C53" s="8">
        <f>+'[1]balance 2022 antes de impuesto'!C53</f>
        <v>2800000</v>
      </c>
      <c r="D53" s="8">
        <f>+'[1]balance 2022 antes de impuesto'!D53</f>
        <v>0</v>
      </c>
      <c r="E53" s="8">
        <f t="shared" si="5"/>
        <v>2800000</v>
      </c>
      <c r="F53" s="8">
        <f t="shared" si="6"/>
        <v>0</v>
      </c>
      <c r="G53" s="8"/>
      <c r="H53" s="8"/>
      <c r="I53" s="8">
        <f t="shared" si="7"/>
        <v>2800000</v>
      </c>
      <c r="J53" s="8">
        <f t="shared" si="8"/>
        <v>0</v>
      </c>
    </row>
    <row r="54" spans="1:13">
      <c r="A54" s="10">
        <v>47141</v>
      </c>
      <c r="B54" s="7" t="s">
        <v>68</v>
      </c>
      <c r="C54" s="8">
        <f>+'[1]balance 2022 antes de impuesto'!C54</f>
        <v>9000000</v>
      </c>
      <c r="D54" s="8">
        <f>+'[1]balance 2022 antes de impuesto'!D54</f>
        <v>0</v>
      </c>
      <c r="E54" s="8">
        <f t="shared" si="5"/>
        <v>9000000</v>
      </c>
      <c r="F54" s="8">
        <f t="shared" si="6"/>
        <v>0</v>
      </c>
      <c r="G54" s="8"/>
      <c r="H54" s="8"/>
      <c r="I54" s="8">
        <f t="shared" si="7"/>
        <v>9000000</v>
      </c>
      <c r="J54" s="8">
        <f t="shared" si="8"/>
        <v>0</v>
      </c>
    </row>
    <row r="55" spans="1:13">
      <c r="A55" s="10">
        <v>47151</v>
      </c>
      <c r="B55" s="7" t="s">
        <v>69</v>
      </c>
      <c r="C55" s="8">
        <f>+'[1]balance 2022 antes de impuesto'!C55</f>
        <v>0</v>
      </c>
      <c r="D55" s="8">
        <f>+'[1]balance 2022 antes de impuesto'!D55</f>
        <v>0</v>
      </c>
      <c r="E55" s="8">
        <f t="shared" si="5"/>
        <v>0</v>
      </c>
      <c r="F55" s="8">
        <f t="shared" si="6"/>
        <v>0</v>
      </c>
      <c r="G55" s="8"/>
      <c r="H55" s="8"/>
      <c r="I55" s="8">
        <f t="shared" si="7"/>
        <v>0</v>
      </c>
      <c r="J55" s="8">
        <f t="shared" si="8"/>
        <v>0</v>
      </c>
    </row>
    <row r="56" spans="1:13">
      <c r="A56" s="10">
        <v>47152</v>
      </c>
      <c r="B56" s="7" t="s">
        <v>70</v>
      </c>
      <c r="C56" s="8">
        <f>+'[1]balance 2022 antes de impuesto'!C56</f>
        <v>0</v>
      </c>
      <c r="D56" s="8">
        <f>+'[1]balance 2022 antes de impuesto'!D56</f>
        <v>0</v>
      </c>
      <c r="E56" s="8">
        <f t="shared" si="5"/>
        <v>0</v>
      </c>
      <c r="F56" s="8">
        <f t="shared" si="6"/>
        <v>0</v>
      </c>
      <c r="G56" s="8"/>
      <c r="H56" s="8"/>
      <c r="I56" s="8">
        <f t="shared" si="7"/>
        <v>0</v>
      </c>
      <c r="J56" s="8">
        <f t="shared" si="8"/>
        <v>0</v>
      </c>
    </row>
    <row r="57" spans="1:13">
      <c r="A57" s="10">
        <v>48001</v>
      </c>
      <c r="B57" s="7" t="s">
        <v>71</v>
      </c>
      <c r="C57" s="8">
        <f>+'[1]balance 2022 antes de impuesto'!C57</f>
        <v>0</v>
      </c>
      <c r="D57" s="8">
        <f>+'[1]balance 2022 antes de impuesto'!D57</f>
        <v>0</v>
      </c>
      <c r="E57" s="8">
        <f t="shared" si="5"/>
        <v>0</v>
      </c>
      <c r="F57" s="8">
        <f t="shared" si="6"/>
        <v>0</v>
      </c>
      <c r="G57" s="8"/>
      <c r="H57" s="8"/>
      <c r="I57" s="8">
        <f t="shared" si="7"/>
        <v>0</v>
      </c>
      <c r="J57" s="8">
        <f t="shared" si="8"/>
        <v>0</v>
      </c>
      <c r="M57" s="9"/>
    </row>
    <row r="58" spans="1:13">
      <c r="A58" s="10">
        <v>48101</v>
      </c>
      <c r="B58" s="7" t="s">
        <v>72</v>
      </c>
      <c r="C58" s="8">
        <f>+'[1]balance 2022 antes de impuesto'!C58</f>
        <v>0</v>
      </c>
      <c r="D58" s="8">
        <f>+'[1]balance 2022 antes de impuesto'!D58</f>
        <v>0</v>
      </c>
      <c r="E58" s="8">
        <f t="shared" si="5"/>
        <v>0</v>
      </c>
      <c r="F58" s="8">
        <f t="shared" si="6"/>
        <v>0</v>
      </c>
      <c r="G58" s="8"/>
      <c r="H58" s="8"/>
      <c r="I58" s="8">
        <f t="shared" si="7"/>
        <v>0</v>
      </c>
      <c r="J58" s="8">
        <f t="shared" si="8"/>
        <v>0</v>
      </c>
      <c r="M58" s="9"/>
    </row>
    <row r="59" spans="1:13">
      <c r="A59" s="10">
        <v>48150</v>
      </c>
      <c r="B59" s="7" t="s">
        <v>73</v>
      </c>
      <c r="C59" s="8">
        <f>+'[1]balance 2022 antes de impuesto'!C59</f>
        <v>0</v>
      </c>
      <c r="D59" s="8">
        <f>+'[1]balance 2022 antes de impuesto'!D59</f>
        <v>0</v>
      </c>
      <c r="E59" s="8">
        <f t="shared" si="5"/>
        <v>0</v>
      </c>
      <c r="F59" s="8">
        <f t="shared" si="6"/>
        <v>0</v>
      </c>
      <c r="G59" s="8"/>
      <c r="H59" s="8"/>
      <c r="I59" s="8">
        <f t="shared" si="7"/>
        <v>0</v>
      </c>
      <c r="J59" s="8">
        <f t="shared" si="8"/>
        <v>0</v>
      </c>
      <c r="M59" s="9"/>
    </row>
    <row r="60" spans="1:13">
      <c r="A60" s="10">
        <v>49001</v>
      </c>
      <c r="B60" s="7" t="s">
        <v>74</v>
      </c>
      <c r="C60" s="8">
        <f>+'[1]balance 2022 antes de impuesto'!C60</f>
        <v>9214285.7142857146</v>
      </c>
      <c r="D60" s="8">
        <f>+'[1]balance 2022 antes de impuesto'!D60</f>
        <v>0</v>
      </c>
      <c r="E60" s="8">
        <f t="shared" si="5"/>
        <v>9214285.7142857146</v>
      </c>
      <c r="F60" s="8">
        <f t="shared" si="6"/>
        <v>0</v>
      </c>
      <c r="G60" s="8"/>
      <c r="H60" s="8"/>
      <c r="I60" s="8">
        <f t="shared" si="7"/>
        <v>9214285.7142857146</v>
      </c>
      <c r="J60" s="8">
        <f t="shared" si="8"/>
        <v>0</v>
      </c>
    </row>
    <row r="61" spans="1:13">
      <c r="A61" s="10">
        <v>49101</v>
      </c>
      <c r="B61" s="7" t="s">
        <v>75</v>
      </c>
      <c r="C61" s="8">
        <f>+'[1]balance 2022 antes de impuesto'!C61</f>
        <v>0</v>
      </c>
      <c r="D61" s="8">
        <f>+'[1]balance 2022 antes de impuesto'!D61</f>
        <v>0</v>
      </c>
      <c r="E61" s="8">
        <f t="shared" si="5"/>
        <v>0</v>
      </c>
      <c r="F61" s="8">
        <f t="shared" si="6"/>
        <v>0</v>
      </c>
      <c r="G61" s="8"/>
      <c r="H61" s="8"/>
      <c r="I61" s="8">
        <f t="shared" si="7"/>
        <v>0</v>
      </c>
      <c r="J61" s="8">
        <f t="shared" si="8"/>
        <v>0</v>
      </c>
    </row>
    <row r="62" spans="1:13">
      <c r="A62" s="10">
        <v>49120</v>
      </c>
      <c r="B62" s="7" t="s">
        <v>76</v>
      </c>
      <c r="C62" s="8">
        <f>+'[1]balance 2022 antes de impuesto'!C62</f>
        <v>0</v>
      </c>
      <c r="D62" s="8">
        <f>+'[1]balance 2022 antes de impuesto'!D62</f>
        <v>0</v>
      </c>
      <c r="E62" s="8">
        <f t="shared" si="5"/>
        <v>0</v>
      </c>
      <c r="F62" s="8">
        <f t="shared" si="6"/>
        <v>0</v>
      </c>
      <c r="G62" s="8"/>
      <c r="H62" s="8"/>
      <c r="I62" s="8">
        <f t="shared" si="7"/>
        <v>0</v>
      </c>
      <c r="J62" s="8">
        <f t="shared" si="8"/>
        <v>0</v>
      </c>
    </row>
    <row r="63" spans="1:13">
      <c r="A63" s="10">
        <v>50001</v>
      </c>
      <c r="B63" s="7" t="s">
        <v>77</v>
      </c>
      <c r="C63" s="8">
        <f>+'[1]balance 2022 antes de impuesto'!C63</f>
        <v>0</v>
      </c>
      <c r="D63" s="8">
        <f>+'[1]balance 2022 antes de impuesto'!D63</f>
        <v>748000</v>
      </c>
      <c r="E63" s="8">
        <f t="shared" si="5"/>
        <v>0</v>
      </c>
      <c r="F63" s="8">
        <f t="shared" si="6"/>
        <v>748000</v>
      </c>
      <c r="G63" s="8"/>
      <c r="H63" s="8"/>
      <c r="I63" s="8">
        <f t="shared" si="7"/>
        <v>0</v>
      </c>
      <c r="J63" s="8">
        <f t="shared" si="8"/>
        <v>748000</v>
      </c>
    </row>
    <row r="64" spans="1:13">
      <c r="A64" s="10">
        <v>50051</v>
      </c>
      <c r="B64" s="7" t="s">
        <v>78</v>
      </c>
      <c r="C64" s="8">
        <f>+'[1]balance 2022 antes de impuesto'!C64</f>
        <v>0</v>
      </c>
      <c r="D64" s="8">
        <f>+'[1]balance 2022 antes de impuesto'!D64</f>
        <v>255000</v>
      </c>
      <c r="E64" s="8">
        <f t="shared" si="5"/>
        <v>0</v>
      </c>
      <c r="F64" s="8">
        <f t="shared" si="6"/>
        <v>255000</v>
      </c>
      <c r="G64" s="8"/>
      <c r="H64" s="8"/>
      <c r="I64" s="8">
        <f t="shared" si="7"/>
        <v>0</v>
      </c>
      <c r="J64" s="8">
        <f t="shared" si="8"/>
        <v>255000</v>
      </c>
    </row>
    <row r="65" spans="1:10">
      <c r="A65" s="10">
        <v>51001</v>
      </c>
      <c r="B65" s="7" t="s">
        <v>79</v>
      </c>
      <c r="C65" s="8">
        <f>+'[1]balance 2022 antes de impuesto'!C65</f>
        <v>0</v>
      </c>
      <c r="D65" s="8">
        <f>+'[1]balance 2022 antes de impuesto'!D65</f>
        <v>1000000000</v>
      </c>
      <c r="E65" s="8">
        <f t="shared" si="5"/>
        <v>0</v>
      </c>
      <c r="F65" s="8">
        <f t="shared" si="6"/>
        <v>1000000000</v>
      </c>
      <c r="G65" s="8"/>
      <c r="H65" s="8"/>
      <c r="I65" s="8">
        <f t="shared" si="7"/>
        <v>0</v>
      </c>
      <c r="J65" s="8">
        <f t="shared" si="8"/>
        <v>1000000000</v>
      </c>
    </row>
    <row r="66" spans="1:10" ht="15.75">
      <c r="A66" s="1"/>
      <c r="B66" s="12"/>
      <c r="C66" s="13">
        <f t="shared" ref="C66:J66" si="9">SUM(C5:C65)</f>
        <v>4299463746.8095236</v>
      </c>
      <c r="D66" s="13">
        <f t="shared" si="9"/>
        <v>4299463746.8095245</v>
      </c>
      <c r="E66" s="13">
        <f t="shared" si="9"/>
        <v>1946524346.8095238</v>
      </c>
      <c r="F66" s="13">
        <f t="shared" si="9"/>
        <v>1946524346.8095238</v>
      </c>
      <c r="G66" s="13">
        <f t="shared" si="9"/>
        <v>1451335800</v>
      </c>
      <c r="H66" s="13">
        <f t="shared" si="9"/>
        <v>945521346.80952382</v>
      </c>
      <c r="I66" s="13">
        <f t="shared" si="9"/>
        <v>495188546.80952382</v>
      </c>
      <c r="J66" s="13">
        <f t="shared" si="9"/>
        <v>1001003000</v>
      </c>
    </row>
    <row r="67" spans="1:10" ht="15.75">
      <c r="A67" s="6"/>
      <c r="B67" s="14" t="s">
        <v>80</v>
      </c>
      <c r="C67" s="13"/>
      <c r="D67" s="13"/>
      <c r="E67" s="13"/>
      <c r="F67" s="13"/>
      <c r="G67" s="13"/>
      <c r="H67" s="13">
        <f>+G66-H66</f>
        <v>505814453.19047618</v>
      </c>
      <c r="I67" s="13">
        <f>+J66-I66</f>
        <v>505814453.19047618</v>
      </c>
      <c r="J67" s="13"/>
    </row>
    <row r="68" spans="1:10">
      <c r="A68" s="6"/>
      <c r="B68" s="7" t="s">
        <v>81</v>
      </c>
      <c r="C68" s="15">
        <f>+C66+C67</f>
        <v>4299463746.8095236</v>
      </c>
      <c r="D68" s="15">
        <f t="shared" ref="D68:J68" si="10">+D66+D67</f>
        <v>4299463746.8095245</v>
      </c>
      <c r="E68" s="15">
        <f t="shared" si="10"/>
        <v>1946524346.8095238</v>
      </c>
      <c r="F68" s="15">
        <f t="shared" si="10"/>
        <v>1946524346.8095238</v>
      </c>
      <c r="G68" s="15">
        <f t="shared" si="10"/>
        <v>1451335800</v>
      </c>
      <c r="H68" s="15">
        <f t="shared" si="10"/>
        <v>1451335800</v>
      </c>
      <c r="I68" s="15">
        <f t="shared" si="10"/>
        <v>1001003000</v>
      </c>
      <c r="J68" s="15">
        <f t="shared" si="10"/>
        <v>1001003000</v>
      </c>
    </row>
    <row r="69" spans="1:10">
      <c r="D69" s="9">
        <f>+C68-D68</f>
        <v>0</v>
      </c>
      <c r="E69" s="9"/>
      <c r="F69" s="9">
        <f t="shared" ref="F69" si="11">+E68-F68</f>
        <v>0</v>
      </c>
      <c r="G69" s="9"/>
      <c r="H69" s="9"/>
      <c r="I69" s="9"/>
      <c r="J69" s="9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7"/>
  <sheetViews>
    <sheetView showGridLines="0" topLeftCell="A10" zoomScaleNormal="100" workbookViewId="0">
      <selection activeCell="K22" sqref="K22:O22"/>
    </sheetView>
  </sheetViews>
  <sheetFormatPr baseColWidth="10" defaultColWidth="11.5703125" defaultRowHeight="14.25"/>
  <cols>
    <col min="1" max="1" width="1.85546875" style="17" customWidth="1"/>
    <col min="2" max="2" width="22.28515625" style="17" customWidth="1"/>
    <col min="3" max="4" width="4.5703125" style="17" customWidth="1"/>
    <col min="5" max="5" width="7.140625" style="17" customWidth="1"/>
    <col min="6" max="6" width="7.85546875" style="17" customWidth="1"/>
    <col min="7" max="7" width="4.5703125" style="17" customWidth="1"/>
    <col min="8" max="8" width="8.140625" style="17" customWidth="1"/>
    <col min="9" max="9" width="27.140625" style="17" customWidth="1"/>
    <col min="10" max="10" width="7.140625" style="17" customWidth="1"/>
    <col min="11" max="12" width="8.5703125" style="17" customWidth="1"/>
    <col min="13" max="13" width="4.5703125" style="17" customWidth="1"/>
    <col min="14" max="14" width="7.42578125" style="17" customWidth="1"/>
    <col min="15" max="16" width="4.5703125" style="17" customWidth="1"/>
    <col min="17" max="17" width="7" style="17" customWidth="1"/>
    <col min="18" max="19" width="15.5703125" style="17" bestFit="1" customWidth="1"/>
    <col min="20" max="20" width="7.140625" style="17" customWidth="1"/>
    <col min="21" max="21" width="6.5703125" style="17" customWidth="1"/>
    <col min="22" max="22" width="4.5703125" style="17" customWidth="1"/>
    <col min="23" max="23" width="7.85546875" style="17" customWidth="1"/>
    <col min="24" max="24" width="8.140625" style="17" customWidth="1"/>
    <col min="25" max="28" width="4.5703125" style="17" customWidth="1"/>
    <col min="29" max="29" width="11.5703125" style="17"/>
    <col min="30" max="30" width="8.42578125" style="17" customWidth="1"/>
    <col min="31" max="31" width="5.42578125" style="17" customWidth="1"/>
    <col min="32" max="33" width="5.140625" style="17" customWidth="1"/>
    <col min="34" max="34" width="6.42578125" style="17" customWidth="1"/>
    <col min="35" max="35" width="11.5703125" style="17"/>
    <col min="36" max="36" width="8.42578125" style="17" customWidth="1"/>
    <col min="37" max="37" width="3.140625" style="17" customWidth="1"/>
    <col min="38" max="38" width="5.140625" style="17" customWidth="1"/>
    <col min="39" max="39" width="7.42578125" style="17" customWidth="1"/>
    <col min="40" max="40" width="4.5703125" style="17" customWidth="1"/>
    <col min="41" max="256" width="11.5703125" style="17"/>
    <col min="257" max="257" width="1.85546875" style="17" customWidth="1"/>
    <col min="258" max="258" width="22.28515625" style="17" customWidth="1"/>
    <col min="259" max="260" width="4.5703125" style="17" customWidth="1"/>
    <col min="261" max="261" width="7.140625" style="17" customWidth="1"/>
    <col min="262" max="262" width="7.85546875" style="17" customWidth="1"/>
    <col min="263" max="263" width="4.5703125" style="17" customWidth="1"/>
    <col min="264" max="264" width="8.140625" style="17" customWidth="1"/>
    <col min="265" max="265" width="27.140625" style="17" customWidth="1"/>
    <col min="266" max="266" width="7.140625" style="17" customWidth="1"/>
    <col min="267" max="268" width="8.5703125" style="17" customWidth="1"/>
    <col min="269" max="269" width="4.5703125" style="17" customWidth="1"/>
    <col min="270" max="270" width="7.42578125" style="17" customWidth="1"/>
    <col min="271" max="272" width="4.5703125" style="17" customWidth="1"/>
    <col min="273" max="273" width="7" style="17" customWidth="1"/>
    <col min="274" max="274" width="8.140625" style="17" customWidth="1"/>
    <col min="275" max="275" width="8" style="17" customWidth="1"/>
    <col min="276" max="276" width="7.140625" style="17" customWidth="1"/>
    <col min="277" max="277" width="6.5703125" style="17" customWidth="1"/>
    <col min="278" max="278" width="4.5703125" style="17" customWidth="1"/>
    <col min="279" max="279" width="7.85546875" style="17" customWidth="1"/>
    <col min="280" max="280" width="8.140625" style="17" customWidth="1"/>
    <col min="281" max="284" width="4.5703125" style="17" customWidth="1"/>
    <col min="285" max="285" width="11.5703125" style="17"/>
    <col min="286" max="286" width="8.42578125" style="17" customWidth="1"/>
    <col min="287" max="287" width="5.42578125" style="17" customWidth="1"/>
    <col min="288" max="289" width="5.140625" style="17" customWidth="1"/>
    <col min="290" max="290" width="6.42578125" style="17" customWidth="1"/>
    <col min="291" max="291" width="11.5703125" style="17"/>
    <col min="292" max="292" width="8.42578125" style="17" customWidth="1"/>
    <col min="293" max="293" width="3.140625" style="17" customWidth="1"/>
    <col min="294" max="294" width="5.140625" style="17" customWidth="1"/>
    <col min="295" max="295" width="7.42578125" style="17" customWidth="1"/>
    <col min="296" max="296" width="4.5703125" style="17" customWidth="1"/>
    <col min="297" max="512" width="11.5703125" style="17"/>
    <col min="513" max="513" width="1.85546875" style="17" customWidth="1"/>
    <col min="514" max="514" width="22.28515625" style="17" customWidth="1"/>
    <col min="515" max="516" width="4.5703125" style="17" customWidth="1"/>
    <col min="517" max="517" width="7.140625" style="17" customWidth="1"/>
    <col min="518" max="518" width="7.85546875" style="17" customWidth="1"/>
    <col min="519" max="519" width="4.5703125" style="17" customWidth="1"/>
    <col min="520" max="520" width="8.140625" style="17" customWidth="1"/>
    <col min="521" max="521" width="27.140625" style="17" customWidth="1"/>
    <col min="522" max="522" width="7.140625" style="17" customWidth="1"/>
    <col min="523" max="524" width="8.5703125" style="17" customWidth="1"/>
    <col min="525" max="525" width="4.5703125" style="17" customWidth="1"/>
    <col min="526" max="526" width="7.42578125" style="17" customWidth="1"/>
    <col min="527" max="528" width="4.5703125" style="17" customWidth="1"/>
    <col min="529" max="529" width="7" style="17" customWidth="1"/>
    <col min="530" max="530" width="8.140625" style="17" customWidth="1"/>
    <col min="531" max="531" width="8" style="17" customWidth="1"/>
    <col min="532" max="532" width="7.140625" style="17" customWidth="1"/>
    <col min="533" max="533" width="6.5703125" style="17" customWidth="1"/>
    <col min="534" max="534" width="4.5703125" style="17" customWidth="1"/>
    <col min="535" max="535" width="7.85546875" style="17" customWidth="1"/>
    <col min="536" max="536" width="8.140625" style="17" customWidth="1"/>
    <col min="537" max="540" width="4.5703125" style="17" customWidth="1"/>
    <col min="541" max="541" width="11.5703125" style="17"/>
    <col min="542" max="542" width="8.42578125" style="17" customWidth="1"/>
    <col min="543" max="543" width="5.42578125" style="17" customWidth="1"/>
    <col min="544" max="545" width="5.140625" style="17" customWidth="1"/>
    <col min="546" max="546" width="6.42578125" style="17" customWidth="1"/>
    <col min="547" max="547" width="11.5703125" style="17"/>
    <col min="548" max="548" width="8.42578125" style="17" customWidth="1"/>
    <col min="549" max="549" width="3.140625" style="17" customWidth="1"/>
    <col min="550" max="550" width="5.140625" style="17" customWidth="1"/>
    <col min="551" max="551" width="7.42578125" style="17" customWidth="1"/>
    <col min="552" max="552" width="4.5703125" style="17" customWidth="1"/>
    <col min="553" max="768" width="11.5703125" style="17"/>
    <col min="769" max="769" width="1.85546875" style="17" customWidth="1"/>
    <col min="770" max="770" width="22.28515625" style="17" customWidth="1"/>
    <col min="771" max="772" width="4.5703125" style="17" customWidth="1"/>
    <col min="773" max="773" width="7.140625" style="17" customWidth="1"/>
    <col min="774" max="774" width="7.85546875" style="17" customWidth="1"/>
    <col min="775" max="775" width="4.5703125" style="17" customWidth="1"/>
    <col min="776" max="776" width="8.140625" style="17" customWidth="1"/>
    <col min="777" max="777" width="27.140625" style="17" customWidth="1"/>
    <col min="778" max="778" width="7.140625" style="17" customWidth="1"/>
    <col min="779" max="780" width="8.5703125" style="17" customWidth="1"/>
    <col min="781" max="781" width="4.5703125" style="17" customWidth="1"/>
    <col min="782" max="782" width="7.42578125" style="17" customWidth="1"/>
    <col min="783" max="784" width="4.5703125" style="17" customWidth="1"/>
    <col min="785" max="785" width="7" style="17" customWidth="1"/>
    <col min="786" max="786" width="8.140625" style="17" customWidth="1"/>
    <col min="787" max="787" width="8" style="17" customWidth="1"/>
    <col min="788" max="788" width="7.140625" style="17" customWidth="1"/>
    <col min="789" max="789" width="6.5703125" style="17" customWidth="1"/>
    <col min="790" max="790" width="4.5703125" style="17" customWidth="1"/>
    <col min="791" max="791" width="7.85546875" style="17" customWidth="1"/>
    <col min="792" max="792" width="8.140625" style="17" customWidth="1"/>
    <col min="793" max="796" width="4.5703125" style="17" customWidth="1"/>
    <col min="797" max="797" width="11.5703125" style="17"/>
    <col min="798" max="798" width="8.42578125" style="17" customWidth="1"/>
    <col min="799" max="799" width="5.42578125" style="17" customWidth="1"/>
    <col min="800" max="801" width="5.140625" style="17" customWidth="1"/>
    <col min="802" max="802" width="6.42578125" style="17" customWidth="1"/>
    <col min="803" max="803" width="11.5703125" style="17"/>
    <col min="804" max="804" width="8.42578125" style="17" customWidth="1"/>
    <col min="805" max="805" width="3.140625" style="17" customWidth="1"/>
    <col min="806" max="806" width="5.140625" style="17" customWidth="1"/>
    <col min="807" max="807" width="7.42578125" style="17" customWidth="1"/>
    <col min="808" max="808" width="4.5703125" style="17" customWidth="1"/>
    <col min="809" max="1024" width="11.5703125" style="17"/>
    <col min="1025" max="1025" width="1.85546875" style="17" customWidth="1"/>
    <col min="1026" max="1026" width="22.28515625" style="17" customWidth="1"/>
    <col min="1027" max="1028" width="4.5703125" style="17" customWidth="1"/>
    <col min="1029" max="1029" width="7.140625" style="17" customWidth="1"/>
    <col min="1030" max="1030" width="7.85546875" style="17" customWidth="1"/>
    <col min="1031" max="1031" width="4.5703125" style="17" customWidth="1"/>
    <col min="1032" max="1032" width="8.140625" style="17" customWidth="1"/>
    <col min="1033" max="1033" width="27.140625" style="17" customWidth="1"/>
    <col min="1034" max="1034" width="7.140625" style="17" customWidth="1"/>
    <col min="1035" max="1036" width="8.5703125" style="17" customWidth="1"/>
    <col min="1037" max="1037" width="4.5703125" style="17" customWidth="1"/>
    <col min="1038" max="1038" width="7.42578125" style="17" customWidth="1"/>
    <col min="1039" max="1040" width="4.5703125" style="17" customWidth="1"/>
    <col min="1041" max="1041" width="7" style="17" customWidth="1"/>
    <col min="1042" max="1042" width="8.140625" style="17" customWidth="1"/>
    <col min="1043" max="1043" width="8" style="17" customWidth="1"/>
    <col min="1044" max="1044" width="7.140625" style="17" customWidth="1"/>
    <col min="1045" max="1045" width="6.5703125" style="17" customWidth="1"/>
    <col min="1046" max="1046" width="4.5703125" style="17" customWidth="1"/>
    <col min="1047" max="1047" width="7.85546875" style="17" customWidth="1"/>
    <col min="1048" max="1048" width="8.140625" style="17" customWidth="1"/>
    <col min="1049" max="1052" width="4.5703125" style="17" customWidth="1"/>
    <col min="1053" max="1053" width="11.5703125" style="17"/>
    <col min="1054" max="1054" width="8.42578125" style="17" customWidth="1"/>
    <col min="1055" max="1055" width="5.42578125" style="17" customWidth="1"/>
    <col min="1056" max="1057" width="5.140625" style="17" customWidth="1"/>
    <col min="1058" max="1058" width="6.42578125" style="17" customWidth="1"/>
    <col min="1059" max="1059" width="11.5703125" style="17"/>
    <col min="1060" max="1060" width="8.42578125" style="17" customWidth="1"/>
    <col min="1061" max="1061" width="3.140625" style="17" customWidth="1"/>
    <col min="1062" max="1062" width="5.140625" style="17" customWidth="1"/>
    <col min="1063" max="1063" width="7.42578125" style="17" customWidth="1"/>
    <col min="1064" max="1064" width="4.5703125" style="17" customWidth="1"/>
    <col min="1065" max="1280" width="11.5703125" style="17"/>
    <col min="1281" max="1281" width="1.85546875" style="17" customWidth="1"/>
    <col min="1282" max="1282" width="22.28515625" style="17" customWidth="1"/>
    <col min="1283" max="1284" width="4.5703125" style="17" customWidth="1"/>
    <col min="1285" max="1285" width="7.140625" style="17" customWidth="1"/>
    <col min="1286" max="1286" width="7.85546875" style="17" customWidth="1"/>
    <col min="1287" max="1287" width="4.5703125" style="17" customWidth="1"/>
    <col min="1288" max="1288" width="8.140625" style="17" customWidth="1"/>
    <col min="1289" max="1289" width="27.140625" style="17" customWidth="1"/>
    <col min="1290" max="1290" width="7.140625" style="17" customWidth="1"/>
    <col min="1291" max="1292" width="8.5703125" style="17" customWidth="1"/>
    <col min="1293" max="1293" width="4.5703125" style="17" customWidth="1"/>
    <col min="1294" max="1294" width="7.42578125" style="17" customWidth="1"/>
    <col min="1295" max="1296" width="4.5703125" style="17" customWidth="1"/>
    <col min="1297" max="1297" width="7" style="17" customWidth="1"/>
    <col min="1298" max="1298" width="8.140625" style="17" customWidth="1"/>
    <col min="1299" max="1299" width="8" style="17" customWidth="1"/>
    <col min="1300" max="1300" width="7.140625" style="17" customWidth="1"/>
    <col min="1301" max="1301" width="6.5703125" style="17" customWidth="1"/>
    <col min="1302" max="1302" width="4.5703125" style="17" customWidth="1"/>
    <col min="1303" max="1303" width="7.85546875" style="17" customWidth="1"/>
    <col min="1304" max="1304" width="8.140625" style="17" customWidth="1"/>
    <col min="1305" max="1308" width="4.5703125" style="17" customWidth="1"/>
    <col min="1309" max="1309" width="11.5703125" style="17"/>
    <col min="1310" max="1310" width="8.42578125" style="17" customWidth="1"/>
    <col min="1311" max="1311" width="5.42578125" style="17" customWidth="1"/>
    <col min="1312" max="1313" width="5.140625" style="17" customWidth="1"/>
    <col min="1314" max="1314" width="6.42578125" style="17" customWidth="1"/>
    <col min="1315" max="1315" width="11.5703125" style="17"/>
    <col min="1316" max="1316" width="8.42578125" style="17" customWidth="1"/>
    <col min="1317" max="1317" width="3.140625" style="17" customWidth="1"/>
    <col min="1318" max="1318" width="5.140625" style="17" customWidth="1"/>
    <col min="1319" max="1319" width="7.42578125" style="17" customWidth="1"/>
    <col min="1320" max="1320" width="4.5703125" style="17" customWidth="1"/>
    <col min="1321" max="1536" width="11.5703125" style="17"/>
    <col min="1537" max="1537" width="1.85546875" style="17" customWidth="1"/>
    <col min="1538" max="1538" width="22.28515625" style="17" customWidth="1"/>
    <col min="1539" max="1540" width="4.5703125" style="17" customWidth="1"/>
    <col min="1541" max="1541" width="7.140625" style="17" customWidth="1"/>
    <col min="1542" max="1542" width="7.85546875" style="17" customWidth="1"/>
    <col min="1543" max="1543" width="4.5703125" style="17" customWidth="1"/>
    <col min="1544" max="1544" width="8.140625" style="17" customWidth="1"/>
    <col min="1545" max="1545" width="27.140625" style="17" customWidth="1"/>
    <col min="1546" max="1546" width="7.140625" style="17" customWidth="1"/>
    <col min="1547" max="1548" width="8.5703125" style="17" customWidth="1"/>
    <col min="1549" max="1549" width="4.5703125" style="17" customWidth="1"/>
    <col min="1550" max="1550" width="7.42578125" style="17" customWidth="1"/>
    <col min="1551" max="1552" width="4.5703125" style="17" customWidth="1"/>
    <col min="1553" max="1553" width="7" style="17" customWidth="1"/>
    <col min="1554" max="1554" width="8.140625" style="17" customWidth="1"/>
    <col min="1555" max="1555" width="8" style="17" customWidth="1"/>
    <col min="1556" max="1556" width="7.140625" style="17" customWidth="1"/>
    <col min="1557" max="1557" width="6.5703125" style="17" customWidth="1"/>
    <col min="1558" max="1558" width="4.5703125" style="17" customWidth="1"/>
    <col min="1559" max="1559" width="7.85546875" style="17" customWidth="1"/>
    <col min="1560" max="1560" width="8.140625" style="17" customWidth="1"/>
    <col min="1561" max="1564" width="4.5703125" style="17" customWidth="1"/>
    <col min="1565" max="1565" width="11.5703125" style="17"/>
    <col min="1566" max="1566" width="8.42578125" style="17" customWidth="1"/>
    <col min="1567" max="1567" width="5.42578125" style="17" customWidth="1"/>
    <col min="1568" max="1569" width="5.140625" style="17" customWidth="1"/>
    <col min="1570" max="1570" width="6.42578125" style="17" customWidth="1"/>
    <col min="1571" max="1571" width="11.5703125" style="17"/>
    <col min="1572" max="1572" width="8.42578125" style="17" customWidth="1"/>
    <col min="1573" max="1573" width="3.140625" style="17" customWidth="1"/>
    <col min="1574" max="1574" width="5.140625" style="17" customWidth="1"/>
    <col min="1575" max="1575" width="7.42578125" style="17" customWidth="1"/>
    <col min="1576" max="1576" width="4.5703125" style="17" customWidth="1"/>
    <col min="1577" max="1792" width="11.5703125" style="17"/>
    <col min="1793" max="1793" width="1.85546875" style="17" customWidth="1"/>
    <col min="1794" max="1794" width="22.28515625" style="17" customWidth="1"/>
    <col min="1795" max="1796" width="4.5703125" style="17" customWidth="1"/>
    <col min="1797" max="1797" width="7.140625" style="17" customWidth="1"/>
    <col min="1798" max="1798" width="7.85546875" style="17" customWidth="1"/>
    <col min="1799" max="1799" width="4.5703125" style="17" customWidth="1"/>
    <col min="1800" max="1800" width="8.140625" style="17" customWidth="1"/>
    <col min="1801" max="1801" width="27.140625" style="17" customWidth="1"/>
    <col min="1802" max="1802" width="7.140625" style="17" customWidth="1"/>
    <col min="1803" max="1804" width="8.5703125" style="17" customWidth="1"/>
    <col min="1805" max="1805" width="4.5703125" style="17" customWidth="1"/>
    <col min="1806" max="1806" width="7.42578125" style="17" customWidth="1"/>
    <col min="1807" max="1808" width="4.5703125" style="17" customWidth="1"/>
    <col min="1809" max="1809" width="7" style="17" customWidth="1"/>
    <col min="1810" max="1810" width="8.140625" style="17" customWidth="1"/>
    <col min="1811" max="1811" width="8" style="17" customWidth="1"/>
    <col min="1812" max="1812" width="7.140625" style="17" customWidth="1"/>
    <col min="1813" max="1813" width="6.5703125" style="17" customWidth="1"/>
    <col min="1814" max="1814" width="4.5703125" style="17" customWidth="1"/>
    <col min="1815" max="1815" width="7.85546875" style="17" customWidth="1"/>
    <col min="1816" max="1816" width="8.140625" style="17" customWidth="1"/>
    <col min="1817" max="1820" width="4.5703125" style="17" customWidth="1"/>
    <col min="1821" max="1821" width="11.5703125" style="17"/>
    <col min="1822" max="1822" width="8.42578125" style="17" customWidth="1"/>
    <col min="1823" max="1823" width="5.42578125" style="17" customWidth="1"/>
    <col min="1824" max="1825" width="5.140625" style="17" customWidth="1"/>
    <col min="1826" max="1826" width="6.42578125" style="17" customWidth="1"/>
    <col min="1827" max="1827" width="11.5703125" style="17"/>
    <col min="1828" max="1828" width="8.42578125" style="17" customWidth="1"/>
    <col min="1829" max="1829" width="3.140625" style="17" customWidth="1"/>
    <col min="1830" max="1830" width="5.140625" style="17" customWidth="1"/>
    <col min="1831" max="1831" width="7.42578125" style="17" customWidth="1"/>
    <col min="1832" max="1832" width="4.5703125" style="17" customWidth="1"/>
    <col min="1833" max="2048" width="11.5703125" style="17"/>
    <col min="2049" max="2049" width="1.85546875" style="17" customWidth="1"/>
    <col min="2050" max="2050" width="22.28515625" style="17" customWidth="1"/>
    <col min="2051" max="2052" width="4.5703125" style="17" customWidth="1"/>
    <col min="2053" max="2053" width="7.140625" style="17" customWidth="1"/>
    <col min="2054" max="2054" width="7.85546875" style="17" customWidth="1"/>
    <col min="2055" max="2055" width="4.5703125" style="17" customWidth="1"/>
    <col min="2056" max="2056" width="8.140625" style="17" customWidth="1"/>
    <col min="2057" max="2057" width="27.140625" style="17" customWidth="1"/>
    <col min="2058" max="2058" width="7.140625" style="17" customWidth="1"/>
    <col min="2059" max="2060" width="8.5703125" style="17" customWidth="1"/>
    <col min="2061" max="2061" width="4.5703125" style="17" customWidth="1"/>
    <col min="2062" max="2062" width="7.42578125" style="17" customWidth="1"/>
    <col min="2063" max="2064" width="4.5703125" style="17" customWidth="1"/>
    <col min="2065" max="2065" width="7" style="17" customWidth="1"/>
    <col min="2066" max="2066" width="8.140625" style="17" customWidth="1"/>
    <col min="2067" max="2067" width="8" style="17" customWidth="1"/>
    <col min="2068" max="2068" width="7.140625" style="17" customWidth="1"/>
    <col min="2069" max="2069" width="6.5703125" style="17" customWidth="1"/>
    <col min="2070" max="2070" width="4.5703125" style="17" customWidth="1"/>
    <col min="2071" max="2071" width="7.85546875" style="17" customWidth="1"/>
    <col min="2072" max="2072" width="8.140625" style="17" customWidth="1"/>
    <col min="2073" max="2076" width="4.5703125" style="17" customWidth="1"/>
    <col min="2077" max="2077" width="11.5703125" style="17"/>
    <col min="2078" max="2078" width="8.42578125" style="17" customWidth="1"/>
    <col min="2079" max="2079" width="5.42578125" style="17" customWidth="1"/>
    <col min="2080" max="2081" width="5.140625" style="17" customWidth="1"/>
    <col min="2082" max="2082" width="6.42578125" style="17" customWidth="1"/>
    <col min="2083" max="2083" width="11.5703125" style="17"/>
    <col min="2084" max="2084" width="8.42578125" style="17" customWidth="1"/>
    <col min="2085" max="2085" width="3.140625" style="17" customWidth="1"/>
    <col min="2086" max="2086" width="5.140625" style="17" customWidth="1"/>
    <col min="2087" max="2087" width="7.42578125" style="17" customWidth="1"/>
    <col min="2088" max="2088" width="4.5703125" style="17" customWidth="1"/>
    <col min="2089" max="2304" width="11.5703125" style="17"/>
    <col min="2305" max="2305" width="1.85546875" style="17" customWidth="1"/>
    <col min="2306" max="2306" width="22.28515625" style="17" customWidth="1"/>
    <col min="2307" max="2308" width="4.5703125" style="17" customWidth="1"/>
    <col min="2309" max="2309" width="7.140625" style="17" customWidth="1"/>
    <col min="2310" max="2310" width="7.85546875" style="17" customWidth="1"/>
    <col min="2311" max="2311" width="4.5703125" style="17" customWidth="1"/>
    <col min="2312" max="2312" width="8.140625" style="17" customWidth="1"/>
    <col min="2313" max="2313" width="27.140625" style="17" customWidth="1"/>
    <col min="2314" max="2314" width="7.140625" style="17" customWidth="1"/>
    <col min="2315" max="2316" width="8.5703125" style="17" customWidth="1"/>
    <col min="2317" max="2317" width="4.5703125" style="17" customWidth="1"/>
    <col min="2318" max="2318" width="7.42578125" style="17" customWidth="1"/>
    <col min="2319" max="2320" width="4.5703125" style="17" customWidth="1"/>
    <col min="2321" max="2321" width="7" style="17" customWidth="1"/>
    <col min="2322" max="2322" width="8.140625" style="17" customWidth="1"/>
    <col min="2323" max="2323" width="8" style="17" customWidth="1"/>
    <col min="2324" max="2324" width="7.140625" style="17" customWidth="1"/>
    <col min="2325" max="2325" width="6.5703125" style="17" customWidth="1"/>
    <col min="2326" max="2326" width="4.5703125" style="17" customWidth="1"/>
    <col min="2327" max="2327" width="7.85546875" style="17" customWidth="1"/>
    <col min="2328" max="2328" width="8.140625" style="17" customWidth="1"/>
    <col min="2329" max="2332" width="4.5703125" style="17" customWidth="1"/>
    <col min="2333" max="2333" width="11.5703125" style="17"/>
    <col min="2334" max="2334" width="8.42578125" style="17" customWidth="1"/>
    <col min="2335" max="2335" width="5.42578125" style="17" customWidth="1"/>
    <col min="2336" max="2337" width="5.140625" style="17" customWidth="1"/>
    <col min="2338" max="2338" width="6.42578125" style="17" customWidth="1"/>
    <col min="2339" max="2339" width="11.5703125" style="17"/>
    <col min="2340" max="2340" width="8.42578125" style="17" customWidth="1"/>
    <col min="2341" max="2341" width="3.140625" style="17" customWidth="1"/>
    <col min="2342" max="2342" width="5.140625" style="17" customWidth="1"/>
    <col min="2343" max="2343" width="7.42578125" style="17" customWidth="1"/>
    <col min="2344" max="2344" width="4.5703125" style="17" customWidth="1"/>
    <col min="2345" max="2560" width="11.5703125" style="17"/>
    <col min="2561" max="2561" width="1.85546875" style="17" customWidth="1"/>
    <col min="2562" max="2562" width="22.28515625" style="17" customWidth="1"/>
    <col min="2563" max="2564" width="4.5703125" style="17" customWidth="1"/>
    <col min="2565" max="2565" width="7.140625" style="17" customWidth="1"/>
    <col min="2566" max="2566" width="7.85546875" style="17" customWidth="1"/>
    <col min="2567" max="2567" width="4.5703125" style="17" customWidth="1"/>
    <col min="2568" max="2568" width="8.140625" style="17" customWidth="1"/>
    <col min="2569" max="2569" width="27.140625" style="17" customWidth="1"/>
    <col min="2570" max="2570" width="7.140625" style="17" customWidth="1"/>
    <col min="2571" max="2572" width="8.5703125" style="17" customWidth="1"/>
    <col min="2573" max="2573" width="4.5703125" style="17" customWidth="1"/>
    <col min="2574" max="2574" width="7.42578125" style="17" customWidth="1"/>
    <col min="2575" max="2576" width="4.5703125" style="17" customWidth="1"/>
    <col min="2577" max="2577" width="7" style="17" customWidth="1"/>
    <col min="2578" max="2578" width="8.140625" style="17" customWidth="1"/>
    <col min="2579" max="2579" width="8" style="17" customWidth="1"/>
    <col min="2580" max="2580" width="7.140625" style="17" customWidth="1"/>
    <col min="2581" max="2581" width="6.5703125" style="17" customWidth="1"/>
    <col min="2582" max="2582" width="4.5703125" style="17" customWidth="1"/>
    <col min="2583" max="2583" width="7.85546875" style="17" customWidth="1"/>
    <col min="2584" max="2584" width="8.140625" style="17" customWidth="1"/>
    <col min="2585" max="2588" width="4.5703125" style="17" customWidth="1"/>
    <col min="2589" max="2589" width="11.5703125" style="17"/>
    <col min="2590" max="2590" width="8.42578125" style="17" customWidth="1"/>
    <col min="2591" max="2591" width="5.42578125" style="17" customWidth="1"/>
    <col min="2592" max="2593" width="5.140625" style="17" customWidth="1"/>
    <col min="2594" max="2594" width="6.42578125" style="17" customWidth="1"/>
    <col min="2595" max="2595" width="11.5703125" style="17"/>
    <col min="2596" max="2596" width="8.42578125" style="17" customWidth="1"/>
    <col min="2597" max="2597" width="3.140625" style="17" customWidth="1"/>
    <col min="2598" max="2598" width="5.140625" style="17" customWidth="1"/>
    <col min="2599" max="2599" width="7.42578125" style="17" customWidth="1"/>
    <col min="2600" max="2600" width="4.5703125" style="17" customWidth="1"/>
    <col min="2601" max="2816" width="11.5703125" style="17"/>
    <col min="2817" max="2817" width="1.85546875" style="17" customWidth="1"/>
    <col min="2818" max="2818" width="22.28515625" style="17" customWidth="1"/>
    <col min="2819" max="2820" width="4.5703125" style="17" customWidth="1"/>
    <col min="2821" max="2821" width="7.140625" style="17" customWidth="1"/>
    <col min="2822" max="2822" width="7.85546875" style="17" customWidth="1"/>
    <col min="2823" max="2823" width="4.5703125" style="17" customWidth="1"/>
    <col min="2824" max="2824" width="8.140625" style="17" customWidth="1"/>
    <col min="2825" max="2825" width="27.140625" style="17" customWidth="1"/>
    <col min="2826" max="2826" width="7.140625" style="17" customWidth="1"/>
    <col min="2827" max="2828" width="8.5703125" style="17" customWidth="1"/>
    <col min="2829" max="2829" width="4.5703125" style="17" customWidth="1"/>
    <col min="2830" max="2830" width="7.42578125" style="17" customWidth="1"/>
    <col min="2831" max="2832" width="4.5703125" style="17" customWidth="1"/>
    <col min="2833" max="2833" width="7" style="17" customWidth="1"/>
    <col min="2834" max="2834" width="8.140625" style="17" customWidth="1"/>
    <col min="2835" max="2835" width="8" style="17" customWidth="1"/>
    <col min="2836" max="2836" width="7.140625" style="17" customWidth="1"/>
    <col min="2837" max="2837" width="6.5703125" style="17" customWidth="1"/>
    <col min="2838" max="2838" width="4.5703125" style="17" customWidth="1"/>
    <col min="2839" max="2839" width="7.85546875" style="17" customWidth="1"/>
    <col min="2840" max="2840" width="8.140625" style="17" customWidth="1"/>
    <col min="2841" max="2844" width="4.5703125" style="17" customWidth="1"/>
    <col min="2845" max="2845" width="11.5703125" style="17"/>
    <col min="2846" max="2846" width="8.42578125" style="17" customWidth="1"/>
    <col min="2847" max="2847" width="5.42578125" style="17" customWidth="1"/>
    <col min="2848" max="2849" width="5.140625" style="17" customWidth="1"/>
    <col min="2850" max="2850" width="6.42578125" style="17" customWidth="1"/>
    <col min="2851" max="2851" width="11.5703125" style="17"/>
    <col min="2852" max="2852" width="8.42578125" style="17" customWidth="1"/>
    <col min="2853" max="2853" width="3.140625" style="17" customWidth="1"/>
    <col min="2854" max="2854" width="5.140625" style="17" customWidth="1"/>
    <col min="2855" max="2855" width="7.42578125" style="17" customWidth="1"/>
    <col min="2856" max="2856" width="4.5703125" style="17" customWidth="1"/>
    <col min="2857" max="3072" width="11.5703125" style="17"/>
    <col min="3073" max="3073" width="1.85546875" style="17" customWidth="1"/>
    <col min="3074" max="3074" width="22.28515625" style="17" customWidth="1"/>
    <col min="3075" max="3076" width="4.5703125" style="17" customWidth="1"/>
    <col min="3077" max="3077" width="7.140625" style="17" customWidth="1"/>
    <col min="3078" max="3078" width="7.85546875" style="17" customWidth="1"/>
    <col min="3079" max="3079" width="4.5703125" style="17" customWidth="1"/>
    <col min="3080" max="3080" width="8.140625" style="17" customWidth="1"/>
    <col min="3081" max="3081" width="27.140625" style="17" customWidth="1"/>
    <col min="3082" max="3082" width="7.140625" style="17" customWidth="1"/>
    <col min="3083" max="3084" width="8.5703125" style="17" customWidth="1"/>
    <col min="3085" max="3085" width="4.5703125" style="17" customWidth="1"/>
    <col min="3086" max="3086" width="7.42578125" style="17" customWidth="1"/>
    <col min="3087" max="3088" width="4.5703125" style="17" customWidth="1"/>
    <col min="3089" max="3089" width="7" style="17" customWidth="1"/>
    <col min="3090" max="3090" width="8.140625" style="17" customWidth="1"/>
    <col min="3091" max="3091" width="8" style="17" customWidth="1"/>
    <col min="3092" max="3092" width="7.140625" style="17" customWidth="1"/>
    <col min="3093" max="3093" width="6.5703125" style="17" customWidth="1"/>
    <col min="3094" max="3094" width="4.5703125" style="17" customWidth="1"/>
    <col min="3095" max="3095" width="7.85546875" style="17" customWidth="1"/>
    <col min="3096" max="3096" width="8.140625" style="17" customWidth="1"/>
    <col min="3097" max="3100" width="4.5703125" style="17" customWidth="1"/>
    <col min="3101" max="3101" width="11.5703125" style="17"/>
    <col min="3102" max="3102" width="8.42578125" style="17" customWidth="1"/>
    <col min="3103" max="3103" width="5.42578125" style="17" customWidth="1"/>
    <col min="3104" max="3105" width="5.140625" style="17" customWidth="1"/>
    <col min="3106" max="3106" width="6.42578125" style="17" customWidth="1"/>
    <col min="3107" max="3107" width="11.5703125" style="17"/>
    <col min="3108" max="3108" width="8.42578125" style="17" customWidth="1"/>
    <col min="3109" max="3109" width="3.140625" style="17" customWidth="1"/>
    <col min="3110" max="3110" width="5.140625" style="17" customWidth="1"/>
    <col min="3111" max="3111" width="7.42578125" style="17" customWidth="1"/>
    <col min="3112" max="3112" width="4.5703125" style="17" customWidth="1"/>
    <col min="3113" max="3328" width="11.5703125" style="17"/>
    <col min="3329" max="3329" width="1.85546875" style="17" customWidth="1"/>
    <col min="3330" max="3330" width="22.28515625" style="17" customWidth="1"/>
    <col min="3331" max="3332" width="4.5703125" style="17" customWidth="1"/>
    <col min="3333" max="3333" width="7.140625" style="17" customWidth="1"/>
    <col min="3334" max="3334" width="7.85546875" style="17" customWidth="1"/>
    <col min="3335" max="3335" width="4.5703125" style="17" customWidth="1"/>
    <col min="3336" max="3336" width="8.140625" style="17" customWidth="1"/>
    <col min="3337" max="3337" width="27.140625" style="17" customWidth="1"/>
    <col min="3338" max="3338" width="7.140625" style="17" customWidth="1"/>
    <col min="3339" max="3340" width="8.5703125" style="17" customWidth="1"/>
    <col min="3341" max="3341" width="4.5703125" style="17" customWidth="1"/>
    <col min="3342" max="3342" width="7.42578125" style="17" customWidth="1"/>
    <col min="3343" max="3344" width="4.5703125" style="17" customWidth="1"/>
    <col min="3345" max="3345" width="7" style="17" customWidth="1"/>
    <col min="3346" max="3346" width="8.140625" style="17" customWidth="1"/>
    <col min="3347" max="3347" width="8" style="17" customWidth="1"/>
    <col min="3348" max="3348" width="7.140625" style="17" customWidth="1"/>
    <col min="3349" max="3349" width="6.5703125" style="17" customWidth="1"/>
    <col min="3350" max="3350" width="4.5703125" style="17" customWidth="1"/>
    <col min="3351" max="3351" width="7.85546875" style="17" customWidth="1"/>
    <col min="3352" max="3352" width="8.140625" style="17" customWidth="1"/>
    <col min="3353" max="3356" width="4.5703125" style="17" customWidth="1"/>
    <col min="3357" max="3357" width="11.5703125" style="17"/>
    <col min="3358" max="3358" width="8.42578125" style="17" customWidth="1"/>
    <col min="3359" max="3359" width="5.42578125" style="17" customWidth="1"/>
    <col min="3360" max="3361" width="5.140625" style="17" customWidth="1"/>
    <col min="3362" max="3362" width="6.42578125" style="17" customWidth="1"/>
    <col min="3363" max="3363" width="11.5703125" style="17"/>
    <col min="3364" max="3364" width="8.42578125" style="17" customWidth="1"/>
    <col min="3365" max="3365" width="3.140625" style="17" customWidth="1"/>
    <col min="3366" max="3366" width="5.140625" style="17" customWidth="1"/>
    <col min="3367" max="3367" width="7.42578125" style="17" customWidth="1"/>
    <col min="3368" max="3368" width="4.5703125" style="17" customWidth="1"/>
    <col min="3369" max="3584" width="11.5703125" style="17"/>
    <col min="3585" max="3585" width="1.85546875" style="17" customWidth="1"/>
    <col min="3586" max="3586" width="22.28515625" style="17" customWidth="1"/>
    <col min="3587" max="3588" width="4.5703125" style="17" customWidth="1"/>
    <col min="3589" max="3589" width="7.140625" style="17" customWidth="1"/>
    <col min="3590" max="3590" width="7.85546875" style="17" customWidth="1"/>
    <col min="3591" max="3591" width="4.5703125" style="17" customWidth="1"/>
    <col min="3592" max="3592" width="8.140625" style="17" customWidth="1"/>
    <col min="3593" max="3593" width="27.140625" style="17" customWidth="1"/>
    <col min="3594" max="3594" width="7.140625" style="17" customWidth="1"/>
    <col min="3595" max="3596" width="8.5703125" style="17" customWidth="1"/>
    <col min="3597" max="3597" width="4.5703125" style="17" customWidth="1"/>
    <col min="3598" max="3598" width="7.42578125" style="17" customWidth="1"/>
    <col min="3599" max="3600" width="4.5703125" style="17" customWidth="1"/>
    <col min="3601" max="3601" width="7" style="17" customWidth="1"/>
    <col min="3602" max="3602" width="8.140625" style="17" customWidth="1"/>
    <col min="3603" max="3603" width="8" style="17" customWidth="1"/>
    <col min="3604" max="3604" width="7.140625" style="17" customWidth="1"/>
    <col min="3605" max="3605" width="6.5703125" style="17" customWidth="1"/>
    <col min="3606" max="3606" width="4.5703125" style="17" customWidth="1"/>
    <col min="3607" max="3607" width="7.85546875" style="17" customWidth="1"/>
    <col min="3608" max="3608" width="8.140625" style="17" customWidth="1"/>
    <col min="3609" max="3612" width="4.5703125" style="17" customWidth="1"/>
    <col min="3613" max="3613" width="11.5703125" style="17"/>
    <col min="3614" max="3614" width="8.42578125" style="17" customWidth="1"/>
    <col min="3615" max="3615" width="5.42578125" style="17" customWidth="1"/>
    <col min="3616" max="3617" width="5.140625" style="17" customWidth="1"/>
    <col min="3618" max="3618" width="6.42578125" style="17" customWidth="1"/>
    <col min="3619" max="3619" width="11.5703125" style="17"/>
    <col min="3620" max="3620" width="8.42578125" style="17" customWidth="1"/>
    <col min="3621" max="3621" width="3.140625" style="17" customWidth="1"/>
    <col min="3622" max="3622" width="5.140625" style="17" customWidth="1"/>
    <col min="3623" max="3623" width="7.42578125" style="17" customWidth="1"/>
    <col min="3624" max="3624" width="4.5703125" style="17" customWidth="1"/>
    <col min="3625" max="3840" width="11.5703125" style="17"/>
    <col min="3841" max="3841" width="1.85546875" style="17" customWidth="1"/>
    <col min="3842" max="3842" width="22.28515625" style="17" customWidth="1"/>
    <col min="3843" max="3844" width="4.5703125" style="17" customWidth="1"/>
    <col min="3845" max="3845" width="7.140625" style="17" customWidth="1"/>
    <col min="3846" max="3846" width="7.85546875" style="17" customWidth="1"/>
    <col min="3847" max="3847" width="4.5703125" style="17" customWidth="1"/>
    <col min="3848" max="3848" width="8.140625" style="17" customWidth="1"/>
    <col min="3849" max="3849" width="27.140625" style="17" customWidth="1"/>
    <col min="3850" max="3850" width="7.140625" style="17" customWidth="1"/>
    <col min="3851" max="3852" width="8.5703125" style="17" customWidth="1"/>
    <col min="3853" max="3853" width="4.5703125" style="17" customWidth="1"/>
    <col min="3854" max="3854" width="7.42578125" style="17" customWidth="1"/>
    <col min="3855" max="3856" width="4.5703125" style="17" customWidth="1"/>
    <col min="3857" max="3857" width="7" style="17" customWidth="1"/>
    <col min="3858" max="3858" width="8.140625" style="17" customWidth="1"/>
    <col min="3859" max="3859" width="8" style="17" customWidth="1"/>
    <col min="3860" max="3860" width="7.140625" style="17" customWidth="1"/>
    <col min="3861" max="3861" width="6.5703125" style="17" customWidth="1"/>
    <col min="3862" max="3862" width="4.5703125" style="17" customWidth="1"/>
    <col min="3863" max="3863" width="7.85546875" style="17" customWidth="1"/>
    <col min="3864" max="3864" width="8.140625" style="17" customWidth="1"/>
    <col min="3865" max="3868" width="4.5703125" style="17" customWidth="1"/>
    <col min="3869" max="3869" width="11.5703125" style="17"/>
    <col min="3870" max="3870" width="8.42578125" style="17" customWidth="1"/>
    <col min="3871" max="3871" width="5.42578125" style="17" customWidth="1"/>
    <col min="3872" max="3873" width="5.140625" style="17" customWidth="1"/>
    <col min="3874" max="3874" width="6.42578125" style="17" customWidth="1"/>
    <col min="3875" max="3875" width="11.5703125" style="17"/>
    <col min="3876" max="3876" width="8.42578125" style="17" customWidth="1"/>
    <col min="3877" max="3877" width="3.140625" style="17" customWidth="1"/>
    <col min="3878" max="3878" width="5.140625" style="17" customWidth="1"/>
    <col min="3879" max="3879" width="7.42578125" style="17" customWidth="1"/>
    <col min="3880" max="3880" width="4.5703125" style="17" customWidth="1"/>
    <col min="3881" max="4096" width="11.5703125" style="17"/>
    <col min="4097" max="4097" width="1.85546875" style="17" customWidth="1"/>
    <col min="4098" max="4098" width="22.28515625" style="17" customWidth="1"/>
    <col min="4099" max="4100" width="4.5703125" style="17" customWidth="1"/>
    <col min="4101" max="4101" width="7.140625" style="17" customWidth="1"/>
    <col min="4102" max="4102" width="7.85546875" style="17" customWidth="1"/>
    <col min="4103" max="4103" width="4.5703125" style="17" customWidth="1"/>
    <col min="4104" max="4104" width="8.140625" style="17" customWidth="1"/>
    <col min="4105" max="4105" width="27.140625" style="17" customWidth="1"/>
    <col min="4106" max="4106" width="7.140625" style="17" customWidth="1"/>
    <col min="4107" max="4108" width="8.5703125" style="17" customWidth="1"/>
    <col min="4109" max="4109" width="4.5703125" style="17" customWidth="1"/>
    <col min="4110" max="4110" width="7.42578125" style="17" customWidth="1"/>
    <col min="4111" max="4112" width="4.5703125" style="17" customWidth="1"/>
    <col min="4113" max="4113" width="7" style="17" customWidth="1"/>
    <col min="4114" max="4114" width="8.140625" style="17" customWidth="1"/>
    <col min="4115" max="4115" width="8" style="17" customWidth="1"/>
    <col min="4116" max="4116" width="7.140625" style="17" customWidth="1"/>
    <col min="4117" max="4117" width="6.5703125" style="17" customWidth="1"/>
    <col min="4118" max="4118" width="4.5703125" style="17" customWidth="1"/>
    <col min="4119" max="4119" width="7.85546875" style="17" customWidth="1"/>
    <col min="4120" max="4120" width="8.140625" style="17" customWidth="1"/>
    <col min="4121" max="4124" width="4.5703125" style="17" customWidth="1"/>
    <col min="4125" max="4125" width="11.5703125" style="17"/>
    <col min="4126" max="4126" width="8.42578125" style="17" customWidth="1"/>
    <col min="4127" max="4127" width="5.42578125" style="17" customWidth="1"/>
    <col min="4128" max="4129" width="5.140625" style="17" customWidth="1"/>
    <col min="4130" max="4130" width="6.42578125" style="17" customWidth="1"/>
    <col min="4131" max="4131" width="11.5703125" style="17"/>
    <col min="4132" max="4132" width="8.42578125" style="17" customWidth="1"/>
    <col min="4133" max="4133" width="3.140625" style="17" customWidth="1"/>
    <col min="4134" max="4134" width="5.140625" style="17" customWidth="1"/>
    <col min="4135" max="4135" width="7.42578125" style="17" customWidth="1"/>
    <col min="4136" max="4136" width="4.5703125" style="17" customWidth="1"/>
    <col min="4137" max="4352" width="11.5703125" style="17"/>
    <col min="4353" max="4353" width="1.85546875" style="17" customWidth="1"/>
    <col min="4354" max="4354" width="22.28515625" style="17" customWidth="1"/>
    <col min="4355" max="4356" width="4.5703125" style="17" customWidth="1"/>
    <col min="4357" max="4357" width="7.140625" style="17" customWidth="1"/>
    <col min="4358" max="4358" width="7.85546875" style="17" customWidth="1"/>
    <col min="4359" max="4359" width="4.5703125" style="17" customWidth="1"/>
    <col min="4360" max="4360" width="8.140625" style="17" customWidth="1"/>
    <col min="4361" max="4361" width="27.140625" style="17" customWidth="1"/>
    <col min="4362" max="4362" width="7.140625" style="17" customWidth="1"/>
    <col min="4363" max="4364" width="8.5703125" style="17" customWidth="1"/>
    <col min="4365" max="4365" width="4.5703125" style="17" customWidth="1"/>
    <col min="4366" max="4366" width="7.42578125" style="17" customWidth="1"/>
    <col min="4367" max="4368" width="4.5703125" style="17" customWidth="1"/>
    <col min="4369" max="4369" width="7" style="17" customWidth="1"/>
    <col min="4370" max="4370" width="8.140625" style="17" customWidth="1"/>
    <col min="4371" max="4371" width="8" style="17" customWidth="1"/>
    <col min="4372" max="4372" width="7.140625" style="17" customWidth="1"/>
    <col min="4373" max="4373" width="6.5703125" style="17" customWidth="1"/>
    <col min="4374" max="4374" width="4.5703125" style="17" customWidth="1"/>
    <col min="4375" max="4375" width="7.85546875" style="17" customWidth="1"/>
    <col min="4376" max="4376" width="8.140625" style="17" customWidth="1"/>
    <col min="4377" max="4380" width="4.5703125" style="17" customWidth="1"/>
    <col min="4381" max="4381" width="11.5703125" style="17"/>
    <col min="4382" max="4382" width="8.42578125" style="17" customWidth="1"/>
    <col min="4383" max="4383" width="5.42578125" style="17" customWidth="1"/>
    <col min="4384" max="4385" width="5.140625" style="17" customWidth="1"/>
    <col min="4386" max="4386" width="6.42578125" style="17" customWidth="1"/>
    <col min="4387" max="4387" width="11.5703125" style="17"/>
    <col min="4388" max="4388" width="8.42578125" style="17" customWidth="1"/>
    <col min="4389" max="4389" width="3.140625" style="17" customWidth="1"/>
    <col min="4390" max="4390" width="5.140625" style="17" customWidth="1"/>
    <col min="4391" max="4391" width="7.42578125" style="17" customWidth="1"/>
    <col min="4392" max="4392" width="4.5703125" style="17" customWidth="1"/>
    <col min="4393" max="4608" width="11.5703125" style="17"/>
    <col min="4609" max="4609" width="1.85546875" style="17" customWidth="1"/>
    <col min="4610" max="4610" width="22.28515625" style="17" customWidth="1"/>
    <col min="4611" max="4612" width="4.5703125" style="17" customWidth="1"/>
    <col min="4613" max="4613" width="7.140625" style="17" customWidth="1"/>
    <col min="4614" max="4614" width="7.85546875" style="17" customWidth="1"/>
    <col min="4615" max="4615" width="4.5703125" style="17" customWidth="1"/>
    <col min="4616" max="4616" width="8.140625" style="17" customWidth="1"/>
    <col min="4617" max="4617" width="27.140625" style="17" customWidth="1"/>
    <col min="4618" max="4618" width="7.140625" style="17" customWidth="1"/>
    <col min="4619" max="4620" width="8.5703125" style="17" customWidth="1"/>
    <col min="4621" max="4621" width="4.5703125" style="17" customWidth="1"/>
    <col min="4622" max="4622" width="7.42578125" style="17" customWidth="1"/>
    <col min="4623" max="4624" width="4.5703125" style="17" customWidth="1"/>
    <col min="4625" max="4625" width="7" style="17" customWidth="1"/>
    <col min="4626" max="4626" width="8.140625" style="17" customWidth="1"/>
    <col min="4627" max="4627" width="8" style="17" customWidth="1"/>
    <col min="4628" max="4628" width="7.140625" style="17" customWidth="1"/>
    <col min="4629" max="4629" width="6.5703125" style="17" customWidth="1"/>
    <col min="4630" max="4630" width="4.5703125" style="17" customWidth="1"/>
    <col min="4631" max="4631" width="7.85546875" style="17" customWidth="1"/>
    <col min="4632" max="4632" width="8.140625" style="17" customWidth="1"/>
    <col min="4633" max="4636" width="4.5703125" style="17" customWidth="1"/>
    <col min="4637" max="4637" width="11.5703125" style="17"/>
    <col min="4638" max="4638" width="8.42578125" style="17" customWidth="1"/>
    <col min="4639" max="4639" width="5.42578125" style="17" customWidth="1"/>
    <col min="4640" max="4641" width="5.140625" style="17" customWidth="1"/>
    <col min="4642" max="4642" width="6.42578125" style="17" customWidth="1"/>
    <col min="4643" max="4643" width="11.5703125" style="17"/>
    <col min="4644" max="4644" width="8.42578125" style="17" customWidth="1"/>
    <col min="4645" max="4645" width="3.140625" style="17" customWidth="1"/>
    <col min="4646" max="4646" width="5.140625" style="17" customWidth="1"/>
    <col min="4647" max="4647" width="7.42578125" style="17" customWidth="1"/>
    <col min="4648" max="4648" width="4.5703125" style="17" customWidth="1"/>
    <col min="4649" max="4864" width="11.5703125" style="17"/>
    <col min="4865" max="4865" width="1.85546875" style="17" customWidth="1"/>
    <col min="4866" max="4866" width="22.28515625" style="17" customWidth="1"/>
    <col min="4867" max="4868" width="4.5703125" style="17" customWidth="1"/>
    <col min="4869" max="4869" width="7.140625" style="17" customWidth="1"/>
    <col min="4870" max="4870" width="7.85546875" style="17" customWidth="1"/>
    <col min="4871" max="4871" width="4.5703125" style="17" customWidth="1"/>
    <col min="4872" max="4872" width="8.140625" style="17" customWidth="1"/>
    <col min="4873" max="4873" width="27.140625" style="17" customWidth="1"/>
    <col min="4874" max="4874" width="7.140625" style="17" customWidth="1"/>
    <col min="4875" max="4876" width="8.5703125" style="17" customWidth="1"/>
    <col min="4877" max="4877" width="4.5703125" style="17" customWidth="1"/>
    <col min="4878" max="4878" width="7.42578125" style="17" customWidth="1"/>
    <col min="4879" max="4880" width="4.5703125" style="17" customWidth="1"/>
    <col min="4881" max="4881" width="7" style="17" customWidth="1"/>
    <col min="4882" max="4882" width="8.140625" style="17" customWidth="1"/>
    <col min="4883" max="4883" width="8" style="17" customWidth="1"/>
    <col min="4884" max="4884" width="7.140625" style="17" customWidth="1"/>
    <col min="4885" max="4885" width="6.5703125" style="17" customWidth="1"/>
    <col min="4886" max="4886" width="4.5703125" style="17" customWidth="1"/>
    <col min="4887" max="4887" width="7.85546875" style="17" customWidth="1"/>
    <col min="4888" max="4888" width="8.140625" style="17" customWidth="1"/>
    <col min="4889" max="4892" width="4.5703125" style="17" customWidth="1"/>
    <col min="4893" max="4893" width="11.5703125" style="17"/>
    <col min="4894" max="4894" width="8.42578125" style="17" customWidth="1"/>
    <col min="4895" max="4895" width="5.42578125" style="17" customWidth="1"/>
    <col min="4896" max="4897" width="5.140625" style="17" customWidth="1"/>
    <col min="4898" max="4898" width="6.42578125" style="17" customWidth="1"/>
    <col min="4899" max="4899" width="11.5703125" style="17"/>
    <col min="4900" max="4900" width="8.42578125" style="17" customWidth="1"/>
    <col min="4901" max="4901" width="3.140625" style="17" customWidth="1"/>
    <col min="4902" max="4902" width="5.140625" style="17" customWidth="1"/>
    <col min="4903" max="4903" width="7.42578125" style="17" customWidth="1"/>
    <col min="4904" max="4904" width="4.5703125" style="17" customWidth="1"/>
    <col min="4905" max="5120" width="11.5703125" style="17"/>
    <col min="5121" max="5121" width="1.85546875" style="17" customWidth="1"/>
    <col min="5122" max="5122" width="22.28515625" style="17" customWidth="1"/>
    <col min="5123" max="5124" width="4.5703125" style="17" customWidth="1"/>
    <col min="5125" max="5125" width="7.140625" style="17" customWidth="1"/>
    <col min="5126" max="5126" width="7.85546875" style="17" customWidth="1"/>
    <col min="5127" max="5127" width="4.5703125" style="17" customWidth="1"/>
    <col min="5128" max="5128" width="8.140625" style="17" customWidth="1"/>
    <col min="5129" max="5129" width="27.140625" style="17" customWidth="1"/>
    <col min="5130" max="5130" width="7.140625" style="17" customWidth="1"/>
    <col min="5131" max="5132" width="8.5703125" style="17" customWidth="1"/>
    <col min="5133" max="5133" width="4.5703125" style="17" customWidth="1"/>
    <col min="5134" max="5134" width="7.42578125" style="17" customWidth="1"/>
    <col min="5135" max="5136" width="4.5703125" style="17" customWidth="1"/>
    <col min="5137" max="5137" width="7" style="17" customWidth="1"/>
    <col min="5138" max="5138" width="8.140625" style="17" customWidth="1"/>
    <col min="5139" max="5139" width="8" style="17" customWidth="1"/>
    <col min="5140" max="5140" width="7.140625" style="17" customWidth="1"/>
    <col min="5141" max="5141" width="6.5703125" style="17" customWidth="1"/>
    <col min="5142" max="5142" width="4.5703125" style="17" customWidth="1"/>
    <col min="5143" max="5143" width="7.85546875" style="17" customWidth="1"/>
    <col min="5144" max="5144" width="8.140625" style="17" customWidth="1"/>
    <col min="5145" max="5148" width="4.5703125" style="17" customWidth="1"/>
    <col min="5149" max="5149" width="11.5703125" style="17"/>
    <col min="5150" max="5150" width="8.42578125" style="17" customWidth="1"/>
    <col min="5151" max="5151" width="5.42578125" style="17" customWidth="1"/>
    <col min="5152" max="5153" width="5.140625" style="17" customWidth="1"/>
    <col min="5154" max="5154" width="6.42578125" style="17" customWidth="1"/>
    <col min="5155" max="5155" width="11.5703125" style="17"/>
    <col min="5156" max="5156" width="8.42578125" style="17" customWidth="1"/>
    <col min="5157" max="5157" width="3.140625" style="17" customWidth="1"/>
    <col min="5158" max="5158" width="5.140625" style="17" customWidth="1"/>
    <col min="5159" max="5159" width="7.42578125" style="17" customWidth="1"/>
    <col min="5160" max="5160" width="4.5703125" style="17" customWidth="1"/>
    <col min="5161" max="5376" width="11.5703125" style="17"/>
    <col min="5377" max="5377" width="1.85546875" style="17" customWidth="1"/>
    <col min="5378" max="5378" width="22.28515625" style="17" customWidth="1"/>
    <col min="5379" max="5380" width="4.5703125" style="17" customWidth="1"/>
    <col min="5381" max="5381" width="7.140625" style="17" customWidth="1"/>
    <col min="5382" max="5382" width="7.85546875" style="17" customWidth="1"/>
    <col min="5383" max="5383" width="4.5703125" style="17" customWidth="1"/>
    <col min="5384" max="5384" width="8.140625" style="17" customWidth="1"/>
    <col min="5385" max="5385" width="27.140625" style="17" customWidth="1"/>
    <col min="5386" max="5386" width="7.140625" style="17" customWidth="1"/>
    <col min="5387" max="5388" width="8.5703125" style="17" customWidth="1"/>
    <col min="5389" max="5389" width="4.5703125" style="17" customWidth="1"/>
    <col min="5390" max="5390" width="7.42578125" style="17" customWidth="1"/>
    <col min="5391" max="5392" width="4.5703125" style="17" customWidth="1"/>
    <col min="5393" max="5393" width="7" style="17" customWidth="1"/>
    <col min="5394" max="5394" width="8.140625" style="17" customWidth="1"/>
    <col min="5395" max="5395" width="8" style="17" customWidth="1"/>
    <col min="5396" max="5396" width="7.140625" style="17" customWidth="1"/>
    <col min="5397" max="5397" width="6.5703125" style="17" customWidth="1"/>
    <col min="5398" max="5398" width="4.5703125" style="17" customWidth="1"/>
    <col min="5399" max="5399" width="7.85546875" style="17" customWidth="1"/>
    <col min="5400" max="5400" width="8.140625" style="17" customWidth="1"/>
    <col min="5401" max="5404" width="4.5703125" style="17" customWidth="1"/>
    <col min="5405" max="5405" width="11.5703125" style="17"/>
    <col min="5406" max="5406" width="8.42578125" style="17" customWidth="1"/>
    <col min="5407" max="5407" width="5.42578125" style="17" customWidth="1"/>
    <col min="5408" max="5409" width="5.140625" style="17" customWidth="1"/>
    <col min="5410" max="5410" width="6.42578125" style="17" customWidth="1"/>
    <col min="5411" max="5411" width="11.5703125" style="17"/>
    <col min="5412" max="5412" width="8.42578125" style="17" customWidth="1"/>
    <col min="5413" max="5413" width="3.140625" style="17" customWidth="1"/>
    <col min="5414" max="5414" width="5.140625" style="17" customWidth="1"/>
    <col min="5415" max="5415" width="7.42578125" style="17" customWidth="1"/>
    <col min="5416" max="5416" width="4.5703125" style="17" customWidth="1"/>
    <col min="5417" max="5632" width="11.5703125" style="17"/>
    <col min="5633" max="5633" width="1.85546875" style="17" customWidth="1"/>
    <col min="5634" max="5634" width="22.28515625" style="17" customWidth="1"/>
    <col min="5635" max="5636" width="4.5703125" style="17" customWidth="1"/>
    <col min="5637" max="5637" width="7.140625" style="17" customWidth="1"/>
    <col min="5638" max="5638" width="7.85546875" style="17" customWidth="1"/>
    <col min="5639" max="5639" width="4.5703125" style="17" customWidth="1"/>
    <col min="5640" max="5640" width="8.140625" style="17" customWidth="1"/>
    <col min="5641" max="5641" width="27.140625" style="17" customWidth="1"/>
    <col min="5642" max="5642" width="7.140625" style="17" customWidth="1"/>
    <col min="5643" max="5644" width="8.5703125" style="17" customWidth="1"/>
    <col min="5645" max="5645" width="4.5703125" style="17" customWidth="1"/>
    <col min="5646" max="5646" width="7.42578125" style="17" customWidth="1"/>
    <col min="5647" max="5648" width="4.5703125" style="17" customWidth="1"/>
    <col min="5649" max="5649" width="7" style="17" customWidth="1"/>
    <col min="5650" max="5650" width="8.140625" style="17" customWidth="1"/>
    <col min="5651" max="5651" width="8" style="17" customWidth="1"/>
    <col min="5652" max="5652" width="7.140625" style="17" customWidth="1"/>
    <col min="5653" max="5653" width="6.5703125" style="17" customWidth="1"/>
    <col min="5654" max="5654" width="4.5703125" style="17" customWidth="1"/>
    <col min="5655" max="5655" width="7.85546875" style="17" customWidth="1"/>
    <col min="5656" max="5656" width="8.140625" style="17" customWidth="1"/>
    <col min="5657" max="5660" width="4.5703125" style="17" customWidth="1"/>
    <col min="5661" max="5661" width="11.5703125" style="17"/>
    <col min="5662" max="5662" width="8.42578125" style="17" customWidth="1"/>
    <col min="5663" max="5663" width="5.42578125" style="17" customWidth="1"/>
    <col min="5664" max="5665" width="5.140625" style="17" customWidth="1"/>
    <col min="5666" max="5666" width="6.42578125" style="17" customWidth="1"/>
    <col min="5667" max="5667" width="11.5703125" style="17"/>
    <col min="5668" max="5668" width="8.42578125" style="17" customWidth="1"/>
    <col min="5669" max="5669" width="3.140625" style="17" customWidth="1"/>
    <col min="5670" max="5670" width="5.140625" style="17" customWidth="1"/>
    <col min="5671" max="5671" width="7.42578125" style="17" customWidth="1"/>
    <col min="5672" max="5672" width="4.5703125" style="17" customWidth="1"/>
    <col min="5673" max="5888" width="11.5703125" style="17"/>
    <col min="5889" max="5889" width="1.85546875" style="17" customWidth="1"/>
    <col min="5890" max="5890" width="22.28515625" style="17" customWidth="1"/>
    <col min="5891" max="5892" width="4.5703125" style="17" customWidth="1"/>
    <col min="5893" max="5893" width="7.140625" style="17" customWidth="1"/>
    <col min="5894" max="5894" width="7.85546875" style="17" customWidth="1"/>
    <col min="5895" max="5895" width="4.5703125" style="17" customWidth="1"/>
    <col min="5896" max="5896" width="8.140625" style="17" customWidth="1"/>
    <col min="5897" max="5897" width="27.140625" style="17" customWidth="1"/>
    <col min="5898" max="5898" width="7.140625" style="17" customWidth="1"/>
    <col min="5899" max="5900" width="8.5703125" style="17" customWidth="1"/>
    <col min="5901" max="5901" width="4.5703125" style="17" customWidth="1"/>
    <col min="5902" max="5902" width="7.42578125" style="17" customWidth="1"/>
    <col min="5903" max="5904" width="4.5703125" style="17" customWidth="1"/>
    <col min="5905" max="5905" width="7" style="17" customWidth="1"/>
    <col min="5906" max="5906" width="8.140625" style="17" customWidth="1"/>
    <col min="5907" max="5907" width="8" style="17" customWidth="1"/>
    <col min="5908" max="5908" width="7.140625" style="17" customWidth="1"/>
    <col min="5909" max="5909" width="6.5703125" style="17" customWidth="1"/>
    <col min="5910" max="5910" width="4.5703125" style="17" customWidth="1"/>
    <col min="5911" max="5911" width="7.85546875" style="17" customWidth="1"/>
    <col min="5912" max="5912" width="8.140625" style="17" customWidth="1"/>
    <col min="5913" max="5916" width="4.5703125" style="17" customWidth="1"/>
    <col min="5917" max="5917" width="11.5703125" style="17"/>
    <col min="5918" max="5918" width="8.42578125" style="17" customWidth="1"/>
    <col min="5919" max="5919" width="5.42578125" style="17" customWidth="1"/>
    <col min="5920" max="5921" width="5.140625" style="17" customWidth="1"/>
    <col min="5922" max="5922" width="6.42578125" style="17" customWidth="1"/>
    <col min="5923" max="5923" width="11.5703125" style="17"/>
    <col min="5924" max="5924" width="8.42578125" style="17" customWidth="1"/>
    <col min="5925" max="5925" width="3.140625" style="17" customWidth="1"/>
    <col min="5926" max="5926" width="5.140625" style="17" customWidth="1"/>
    <col min="5927" max="5927" width="7.42578125" style="17" customWidth="1"/>
    <col min="5928" max="5928" width="4.5703125" style="17" customWidth="1"/>
    <col min="5929" max="6144" width="11.5703125" style="17"/>
    <col min="6145" max="6145" width="1.85546875" style="17" customWidth="1"/>
    <col min="6146" max="6146" width="22.28515625" style="17" customWidth="1"/>
    <col min="6147" max="6148" width="4.5703125" style="17" customWidth="1"/>
    <col min="6149" max="6149" width="7.140625" style="17" customWidth="1"/>
    <col min="6150" max="6150" width="7.85546875" style="17" customWidth="1"/>
    <col min="6151" max="6151" width="4.5703125" style="17" customWidth="1"/>
    <col min="6152" max="6152" width="8.140625" style="17" customWidth="1"/>
    <col min="6153" max="6153" width="27.140625" style="17" customWidth="1"/>
    <col min="6154" max="6154" width="7.140625" style="17" customWidth="1"/>
    <col min="6155" max="6156" width="8.5703125" style="17" customWidth="1"/>
    <col min="6157" max="6157" width="4.5703125" style="17" customWidth="1"/>
    <col min="6158" max="6158" width="7.42578125" style="17" customWidth="1"/>
    <col min="6159" max="6160" width="4.5703125" style="17" customWidth="1"/>
    <col min="6161" max="6161" width="7" style="17" customWidth="1"/>
    <col min="6162" max="6162" width="8.140625" style="17" customWidth="1"/>
    <col min="6163" max="6163" width="8" style="17" customWidth="1"/>
    <col min="6164" max="6164" width="7.140625" style="17" customWidth="1"/>
    <col min="6165" max="6165" width="6.5703125" style="17" customWidth="1"/>
    <col min="6166" max="6166" width="4.5703125" style="17" customWidth="1"/>
    <col min="6167" max="6167" width="7.85546875" style="17" customWidth="1"/>
    <col min="6168" max="6168" width="8.140625" style="17" customWidth="1"/>
    <col min="6169" max="6172" width="4.5703125" style="17" customWidth="1"/>
    <col min="6173" max="6173" width="11.5703125" style="17"/>
    <col min="6174" max="6174" width="8.42578125" style="17" customWidth="1"/>
    <col min="6175" max="6175" width="5.42578125" style="17" customWidth="1"/>
    <col min="6176" max="6177" width="5.140625" style="17" customWidth="1"/>
    <col min="6178" max="6178" width="6.42578125" style="17" customWidth="1"/>
    <col min="6179" max="6179" width="11.5703125" style="17"/>
    <col min="6180" max="6180" width="8.42578125" style="17" customWidth="1"/>
    <col min="6181" max="6181" width="3.140625" style="17" customWidth="1"/>
    <col min="6182" max="6182" width="5.140625" style="17" customWidth="1"/>
    <col min="6183" max="6183" width="7.42578125" style="17" customWidth="1"/>
    <col min="6184" max="6184" width="4.5703125" style="17" customWidth="1"/>
    <col min="6185" max="6400" width="11.5703125" style="17"/>
    <col min="6401" max="6401" width="1.85546875" style="17" customWidth="1"/>
    <col min="6402" max="6402" width="22.28515625" style="17" customWidth="1"/>
    <col min="6403" max="6404" width="4.5703125" style="17" customWidth="1"/>
    <col min="6405" max="6405" width="7.140625" style="17" customWidth="1"/>
    <col min="6406" max="6406" width="7.85546875" style="17" customWidth="1"/>
    <col min="6407" max="6407" width="4.5703125" style="17" customWidth="1"/>
    <col min="6408" max="6408" width="8.140625" style="17" customWidth="1"/>
    <col min="6409" max="6409" width="27.140625" style="17" customWidth="1"/>
    <col min="6410" max="6410" width="7.140625" style="17" customWidth="1"/>
    <col min="6411" max="6412" width="8.5703125" style="17" customWidth="1"/>
    <col min="6413" max="6413" width="4.5703125" style="17" customWidth="1"/>
    <col min="6414" max="6414" width="7.42578125" style="17" customWidth="1"/>
    <col min="6415" max="6416" width="4.5703125" style="17" customWidth="1"/>
    <col min="6417" max="6417" width="7" style="17" customWidth="1"/>
    <col min="6418" max="6418" width="8.140625" style="17" customWidth="1"/>
    <col min="6419" max="6419" width="8" style="17" customWidth="1"/>
    <col min="6420" max="6420" width="7.140625" style="17" customWidth="1"/>
    <col min="6421" max="6421" width="6.5703125" style="17" customWidth="1"/>
    <col min="6422" max="6422" width="4.5703125" style="17" customWidth="1"/>
    <col min="6423" max="6423" width="7.85546875" style="17" customWidth="1"/>
    <col min="6424" max="6424" width="8.140625" style="17" customWidth="1"/>
    <col min="6425" max="6428" width="4.5703125" style="17" customWidth="1"/>
    <col min="6429" max="6429" width="11.5703125" style="17"/>
    <col min="6430" max="6430" width="8.42578125" style="17" customWidth="1"/>
    <col min="6431" max="6431" width="5.42578125" style="17" customWidth="1"/>
    <col min="6432" max="6433" width="5.140625" style="17" customWidth="1"/>
    <col min="6434" max="6434" width="6.42578125" style="17" customWidth="1"/>
    <col min="6435" max="6435" width="11.5703125" style="17"/>
    <col min="6436" max="6436" width="8.42578125" style="17" customWidth="1"/>
    <col min="6437" max="6437" width="3.140625" style="17" customWidth="1"/>
    <col min="6438" max="6438" width="5.140625" style="17" customWidth="1"/>
    <col min="6439" max="6439" width="7.42578125" style="17" customWidth="1"/>
    <col min="6440" max="6440" width="4.5703125" style="17" customWidth="1"/>
    <col min="6441" max="6656" width="11.5703125" style="17"/>
    <col min="6657" max="6657" width="1.85546875" style="17" customWidth="1"/>
    <col min="6658" max="6658" width="22.28515625" style="17" customWidth="1"/>
    <col min="6659" max="6660" width="4.5703125" style="17" customWidth="1"/>
    <col min="6661" max="6661" width="7.140625" style="17" customWidth="1"/>
    <col min="6662" max="6662" width="7.85546875" style="17" customWidth="1"/>
    <col min="6663" max="6663" width="4.5703125" style="17" customWidth="1"/>
    <col min="6664" max="6664" width="8.140625" style="17" customWidth="1"/>
    <col min="6665" max="6665" width="27.140625" style="17" customWidth="1"/>
    <col min="6666" max="6666" width="7.140625" style="17" customWidth="1"/>
    <col min="6667" max="6668" width="8.5703125" style="17" customWidth="1"/>
    <col min="6669" max="6669" width="4.5703125" style="17" customWidth="1"/>
    <col min="6670" max="6670" width="7.42578125" style="17" customWidth="1"/>
    <col min="6671" max="6672" width="4.5703125" style="17" customWidth="1"/>
    <col min="6673" max="6673" width="7" style="17" customWidth="1"/>
    <col min="6674" max="6674" width="8.140625" style="17" customWidth="1"/>
    <col min="6675" max="6675" width="8" style="17" customWidth="1"/>
    <col min="6676" max="6676" width="7.140625" style="17" customWidth="1"/>
    <col min="6677" max="6677" width="6.5703125" style="17" customWidth="1"/>
    <col min="6678" max="6678" width="4.5703125" style="17" customWidth="1"/>
    <col min="6679" max="6679" width="7.85546875" style="17" customWidth="1"/>
    <col min="6680" max="6680" width="8.140625" style="17" customWidth="1"/>
    <col min="6681" max="6684" width="4.5703125" style="17" customWidth="1"/>
    <col min="6685" max="6685" width="11.5703125" style="17"/>
    <col min="6686" max="6686" width="8.42578125" style="17" customWidth="1"/>
    <col min="6687" max="6687" width="5.42578125" style="17" customWidth="1"/>
    <col min="6688" max="6689" width="5.140625" style="17" customWidth="1"/>
    <col min="6690" max="6690" width="6.42578125" style="17" customWidth="1"/>
    <col min="6691" max="6691" width="11.5703125" style="17"/>
    <col min="6692" max="6692" width="8.42578125" style="17" customWidth="1"/>
    <col min="6693" max="6693" width="3.140625" style="17" customWidth="1"/>
    <col min="6694" max="6694" width="5.140625" style="17" customWidth="1"/>
    <col min="6695" max="6695" width="7.42578125" style="17" customWidth="1"/>
    <col min="6696" max="6696" width="4.5703125" style="17" customWidth="1"/>
    <col min="6697" max="6912" width="11.5703125" style="17"/>
    <col min="6913" max="6913" width="1.85546875" style="17" customWidth="1"/>
    <col min="6914" max="6914" width="22.28515625" style="17" customWidth="1"/>
    <col min="6915" max="6916" width="4.5703125" style="17" customWidth="1"/>
    <col min="6917" max="6917" width="7.140625" style="17" customWidth="1"/>
    <col min="6918" max="6918" width="7.85546875" style="17" customWidth="1"/>
    <col min="6919" max="6919" width="4.5703125" style="17" customWidth="1"/>
    <col min="6920" max="6920" width="8.140625" style="17" customWidth="1"/>
    <col min="6921" max="6921" width="27.140625" style="17" customWidth="1"/>
    <col min="6922" max="6922" width="7.140625" style="17" customWidth="1"/>
    <col min="6923" max="6924" width="8.5703125" style="17" customWidth="1"/>
    <col min="6925" max="6925" width="4.5703125" style="17" customWidth="1"/>
    <col min="6926" max="6926" width="7.42578125" style="17" customWidth="1"/>
    <col min="6927" max="6928" width="4.5703125" style="17" customWidth="1"/>
    <col min="6929" max="6929" width="7" style="17" customWidth="1"/>
    <col min="6930" max="6930" width="8.140625" style="17" customWidth="1"/>
    <col min="6931" max="6931" width="8" style="17" customWidth="1"/>
    <col min="6932" max="6932" width="7.140625" style="17" customWidth="1"/>
    <col min="6933" max="6933" width="6.5703125" style="17" customWidth="1"/>
    <col min="6934" max="6934" width="4.5703125" style="17" customWidth="1"/>
    <col min="6935" max="6935" width="7.85546875" style="17" customWidth="1"/>
    <col min="6936" max="6936" width="8.140625" style="17" customWidth="1"/>
    <col min="6937" max="6940" width="4.5703125" style="17" customWidth="1"/>
    <col min="6941" max="6941" width="11.5703125" style="17"/>
    <col min="6942" max="6942" width="8.42578125" style="17" customWidth="1"/>
    <col min="6943" max="6943" width="5.42578125" style="17" customWidth="1"/>
    <col min="6944" max="6945" width="5.140625" style="17" customWidth="1"/>
    <col min="6946" max="6946" width="6.42578125" style="17" customWidth="1"/>
    <col min="6947" max="6947" width="11.5703125" style="17"/>
    <col min="6948" max="6948" width="8.42578125" style="17" customWidth="1"/>
    <col min="6949" max="6949" width="3.140625" style="17" customWidth="1"/>
    <col min="6950" max="6950" width="5.140625" style="17" customWidth="1"/>
    <col min="6951" max="6951" width="7.42578125" style="17" customWidth="1"/>
    <col min="6952" max="6952" width="4.5703125" style="17" customWidth="1"/>
    <col min="6953" max="7168" width="11.5703125" style="17"/>
    <col min="7169" max="7169" width="1.85546875" style="17" customWidth="1"/>
    <col min="7170" max="7170" width="22.28515625" style="17" customWidth="1"/>
    <col min="7171" max="7172" width="4.5703125" style="17" customWidth="1"/>
    <col min="7173" max="7173" width="7.140625" style="17" customWidth="1"/>
    <col min="7174" max="7174" width="7.85546875" style="17" customWidth="1"/>
    <col min="7175" max="7175" width="4.5703125" style="17" customWidth="1"/>
    <col min="7176" max="7176" width="8.140625" style="17" customWidth="1"/>
    <col min="7177" max="7177" width="27.140625" style="17" customWidth="1"/>
    <col min="7178" max="7178" width="7.140625" style="17" customWidth="1"/>
    <col min="7179" max="7180" width="8.5703125" style="17" customWidth="1"/>
    <col min="7181" max="7181" width="4.5703125" style="17" customWidth="1"/>
    <col min="7182" max="7182" width="7.42578125" style="17" customWidth="1"/>
    <col min="7183" max="7184" width="4.5703125" style="17" customWidth="1"/>
    <col min="7185" max="7185" width="7" style="17" customWidth="1"/>
    <col min="7186" max="7186" width="8.140625" style="17" customWidth="1"/>
    <col min="7187" max="7187" width="8" style="17" customWidth="1"/>
    <col min="7188" max="7188" width="7.140625" style="17" customWidth="1"/>
    <col min="7189" max="7189" width="6.5703125" style="17" customWidth="1"/>
    <col min="7190" max="7190" width="4.5703125" style="17" customWidth="1"/>
    <col min="7191" max="7191" width="7.85546875" style="17" customWidth="1"/>
    <col min="7192" max="7192" width="8.140625" style="17" customWidth="1"/>
    <col min="7193" max="7196" width="4.5703125" style="17" customWidth="1"/>
    <col min="7197" max="7197" width="11.5703125" style="17"/>
    <col min="7198" max="7198" width="8.42578125" style="17" customWidth="1"/>
    <col min="7199" max="7199" width="5.42578125" style="17" customWidth="1"/>
    <col min="7200" max="7201" width="5.140625" style="17" customWidth="1"/>
    <col min="7202" max="7202" width="6.42578125" style="17" customWidth="1"/>
    <col min="7203" max="7203" width="11.5703125" style="17"/>
    <col min="7204" max="7204" width="8.42578125" style="17" customWidth="1"/>
    <col min="7205" max="7205" width="3.140625" style="17" customWidth="1"/>
    <col min="7206" max="7206" width="5.140625" style="17" customWidth="1"/>
    <col min="7207" max="7207" width="7.42578125" style="17" customWidth="1"/>
    <col min="7208" max="7208" width="4.5703125" style="17" customWidth="1"/>
    <col min="7209" max="7424" width="11.5703125" style="17"/>
    <col min="7425" max="7425" width="1.85546875" style="17" customWidth="1"/>
    <col min="7426" max="7426" width="22.28515625" style="17" customWidth="1"/>
    <col min="7427" max="7428" width="4.5703125" style="17" customWidth="1"/>
    <col min="7429" max="7429" width="7.140625" style="17" customWidth="1"/>
    <col min="7430" max="7430" width="7.85546875" style="17" customWidth="1"/>
    <col min="7431" max="7431" width="4.5703125" style="17" customWidth="1"/>
    <col min="7432" max="7432" width="8.140625" style="17" customWidth="1"/>
    <col min="7433" max="7433" width="27.140625" style="17" customWidth="1"/>
    <col min="7434" max="7434" width="7.140625" style="17" customWidth="1"/>
    <col min="7435" max="7436" width="8.5703125" style="17" customWidth="1"/>
    <col min="7437" max="7437" width="4.5703125" style="17" customWidth="1"/>
    <col min="7438" max="7438" width="7.42578125" style="17" customWidth="1"/>
    <col min="7439" max="7440" width="4.5703125" style="17" customWidth="1"/>
    <col min="7441" max="7441" width="7" style="17" customWidth="1"/>
    <col min="7442" max="7442" width="8.140625" style="17" customWidth="1"/>
    <col min="7443" max="7443" width="8" style="17" customWidth="1"/>
    <col min="7444" max="7444" width="7.140625" style="17" customWidth="1"/>
    <col min="7445" max="7445" width="6.5703125" style="17" customWidth="1"/>
    <col min="7446" max="7446" width="4.5703125" style="17" customWidth="1"/>
    <col min="7447" max="7447" width="7.85546875" style="17" customWidth="1"/>
    <col min="7448" max="7448" width="8.140625" style="17" customWidth="1"/>
    <col min="7449" max="7452" width="4.5703125" style="17" customWidth="1"/>
    <col min="7453" max="7453" width="11.5703125" style="17"/>
    <col min="7454" max="7454" width="8.42578125" style="17" customWidth="1"/>
    <col min="7455" max="7455" width="5.42578125" style="17" customWidth="1"/>
    <col min="7456" max="7457" width="5.140625" style="17" customWidth="1"/>
    <col min="7458" max="7458" width="6.42578125" style="17" customWidth="1"/>
    <col min="7459" max="7459" width="11.5703125" style="17"/>
    <col min="7460" max="7460" width="8.42578125" style="17" customWidth="1"/>
    <col min="7461" max="7461" width="3.140625" style="17" customWidth="1"/>
    <col min="7462" max="7462" width="5.140625" style="17" customWidth="1"/>
    <col min="7463" max="7463" width="7.42578125" style="17" customWidth="1"/>
    <col min="7464" max="7464" width="4.5703125" style="17" customWidth="1"/>
    <col min="7465" max="7680" width="11.5703125" style="17"/>
    <col min="7681" max="7681" width="1.85546875" style="17" customWidth="1"/>
    <col min="7682" max="7682" width="22.28515625" style="17" customWidth="1"/>
    <col min="7683" max="7684" width="4.5703125" style="17" customWidth="1"/>
    <col min="7685" max="7685" width="7.140625" style="17" customWidth="1"/>
    <col min="7686" max="7686" width="7.85546875" style="17" customWidth="1"/>
    <col min="7687" max="7687" width="4.5703125" style="17" customWidth="1"/>
    <col min="7688" max="7688" width="8.140625" style="17" customWidth="1"/>
    <col min="7689" max="7689" width="27.140625" style="17" customWidth="1"/>
    <col min="7690" max="7690" width="7.140625" style="17" customWidth="1"/>
    <col min="7691" max="7692" width="8.5703125" style="17" customWidth="1"/>
    <col min="7693" max="7693" width="4.5703125" style="17" customWidth="1"/>
    <col min="7694" max="7694" width="7.42578125" style="17" customWidth="1"/>
    <col min="7695" max="7696" width="4.5703125" style="17" customWidth="1"/>
    <col min="7697" max="7697" width="7" style="17" customWidth="1"/>
    <col min="7698" max="7698" width="8.140625" style="17" customWidth="1"/>
    <col min="7699" max="7699" width="8" style="17" customWidth="1"/>
    <col min="7700" max="7700" width="7.140625" style="17" customWidth="1"/>
    <col min="7701" max="7701" width="6.5703125" style="17" customWidth="1"/>
    <col min="7702" max="7702" width="4.5703125" style="17" customWidth="1"/>
    <col min="7703" max="7703" width="7.85546875" style="17" customWidth="1"/>
    <col min="7704" max="7704" width="8.140625" style="17" customWidth="1"/>
    <col min="7705" max="7708" width="4.5703125" style="17" customWidth="1"/>
    <col min="7709" max="7709" width="11.5703125" style="17"/>
    <col min="7710" max="7710" width="8.42578125" style="17" customWidth="1"/>
    <col min="7711" max="7711" width="5.42578125" style="17" customWidth="1"/>
    <col min="7712" max="7713" width="5.140625" style="17" customWidth="1"/>
    <col min="7714" max="7714" width="6.42578125" style="17" customWidth="1"/>
    <col min="7715" max="7715" width="11.5703125" style="17"/>
    <col min="7716" max="7716" width="8.42578125" style="17" customWidth="1"/>
    <col min="7717" max="7717" width="3.140625" style="17" customWidth="1"/>
    <col min="7718" max="7718" width="5.140625" style="17" customWidth="1"/>
    <col min="7719" max="7719" width="7.42578125" style="17" customWidth="1"/>
    <col min="7720" max="7720" width="4.5703125" style="17" customWidth="1"/>
    <col min="7721" max="7936" width="11.5703125" style="17"/>
    <col min="7937" max="7937" width="1.85546875" style="17" customWidth="1"/>
    <col min="7938" max="7938" width="22.28515625" style="17" customWidth="1"/>
    <col min="7939" max="7940" width="4.5703125" style="17" customWidth="1"/>
    <col min="7941" max="7941" width="7.140625" style="17" customWidth="1"/>
    <col min="7942" max="7942" width="7.85546875" style="17" customWidth="1"/>
    <col min="7943" max="7943" width="4.5703125" style="17" customWidth="1"/>
    <col min="7944" max="7944" width="8.140625" style="17" customWidth="1"/>
    <col min="7945" max="7945" width="27.140625" style="17" customWidth="1"/>
    <col min="7946" max="7946" width="7.140625" style="17" customWidth="1"/>
    <col min="7947" max="7948" width="8.5703125" style="17" customWidth="1"/>
    <col min="7949" max="7949" width="4.5703125" style="17" customWidth="1"/>
    <col min="7950" max="7950" width="7.42578125" style="17" customWidth="1"/>
    <col min="7951" max="7952" width="4.5703125" style="17" customWidth="1"/>
    <col min="7953" max="7953" width="7" style="17" customWidth="1"/>
    <col min="7954" max="7954" width="8.140625" style="17" customWidth="1"/>
    <col min="7955" max="7955" width="8" style="17" customWidth="1"/>
    <col min="7956" max="7956" width="7.140625" style="17" customWidth="1"/>
    <col min="7957" max="7957" width="6.5703125" style="17" customWidth="1"/>
    <col min="7958" max="7958" width="4.5703125" style="17" customWidth="1"/>
    <col min="7959" max="7959" width="7.85546875" style="17" customWidth="1"/>
    <col min="7960" max="7960" width="8.140625" style="17" customWidth="1"/>
    <col min="7961" max="7964" width="4.5703125" style="17" customWidth="1"/>
    <col min="7965" max="7965" width="11.5703125" style="17"/>
    <col min="7966" max="7966" width="8.42578125" style="17" customWidth="1"/>
    <col min="7967" max="7967" width="5.42578125" style="17" customWidth="1"/>
    <col min="7968" max="7969" width="5.140625" style="17" customWidth="1"/>
    <col min="7970" max="7970" width="6.42578125" style="17" customWidth="1"/>
    <col min="7971" max="7971" width="11.5703125" style="17"/>
    <col min="7972" max="7972" width="8.42578125" style="17" customWidth="1"/>
    <col min="7973" max="7973" width="3.140625" style="17" customWidth="1"/>
    <col min="7974" max="7974" width="5.140625" style="17" customWidth="1"/>
    <col min="7975" max="7975" width="7.42578125" style="17" customWidth="1"/>
    <col min="7976" max="7976" width="4.5703125" style="17" customWidth="1"/>
    <col min="7977" max="8192" width="11.5703125" style="17"/>
    <col min="8193" max="8193" width="1.85546875" style="17" customWidth="1"/>
    <col min="8194" max="8194" width="22.28515625" style="17" customWidth="1"/>
    <col min="8195" max="8196" width="4.5703125" style="17" customWidth="1"/>
    <col min="8197" max="8197" width="7.140625" style="17" customWidth="1"/>
    <col min="8198" max="8198" width="7.85546875" style="17" customWidth="1"/>
    <col min="8199" max="8199" width="4.5703125" style="17" customWidth="1"/>
    <col min="8200" max="8200" width="8.140625" style="17" customWidth="1"/>
    <col min="8201" max="8201" width="27.140625" style="17" customWidth="1"/>
    <col min="8202" max="8202" width="7.140625" style="17" customWidth="1"/>
    <col min="8203" max="8204" width="8.5703125" style="17" customWidth="1"/>
    <col min="8205" max="8205" width="4.5703125" style="17" customWidth="1"/>
    <col min="8206" max="8206" width="7.42578125" style="17" customWidth="1"/>
    <col min="8207" max="8208" width="4.5703125" style="17" customWidth="1"/>
    <col min="8209" max="8209" width="7" style="17" customWidth="1"/>
    <col min="8210" max="8210" width="8.140625" style="17" customWidth="1"/>
    <col min="8211" max="8211" width="8" style="17" customWidth="1"/>
    <col min="8212" max="8212" width="7.140625" style="17" customWidth="1"/>
    <col min="8213" max="8213" width="6.5703125" style="17" customWidth="1"/>
    <col min="8214" max="8214" width="4.5703125" style="17" customWidth="1"/>
    <col min="8215" max="8215" width="7.85546875" style="17" customWidth="1"/>
    <col min="8216" max="8216" width="8.140625" style="17" customWidth="1"/>
    <col min="8217" max="8220" width="4.5703125" style="17" customWidth="1"/>
    <col min="8221" max="8221" width="11.5703125" style="17"/>
    <col min="8222" max="8222" width="8.42578125" style="17" customWidth="1"/>
    <col min="8223" max="8223" width="5.42578125" style="17" customWidth="1"/>
    <col min="8224" max="8225" width="5.140625" style="17" customWidth="1"/>
    <col min="8226" max="8226" width="6.42578125" style="17" customWidth="1"/>
    <col min="8227" max="8227" width="11.5703125" style="17"/>
    <col min="8228" max="8228" width="8.42578125" style="17" customWidth="1"/>
    <col min="8229" max="8229" width="3.140625" style="17" customWidth="1"/>
    <col min="8230" max="8230" width="5.140625" style="17" customWidth="1"/>
    <col min="8231" max="8231" width="7.42578125" style="17" customWidth="1"/>
    <col min="8232" max="8232" width="4.5703125" style="17" customWidth="1"/>
    <col min="8233" max="8448" width="11.5703125" style="17"/>
    <col min="8449" max="8449" width="1.85546875" style="17" customWidth="1"/>
    <col min="8450" max="8450" width="22.28515625" style="17" customWidth="1"/>
    <col min="8451" max="8452" width="4.5703125" style="17" customWidth="1"/>
    <col min="8453" max="8453" width="7.140625" style="17" customWidth="1"/>
    <col min="8454" max="8454" width="7.85546875" style="17" customWidth="1"/>
    <col min="8455" max="8455" width="4.5703125" style="17" customWidth="1"/>
    <col min="8456" max="8456" width="8.140625" style="17" customWidth="1"/>
    <col min="8457" max="8457" width="27.140625" style="17" customWidth="1"/>
    <col min="8458" max="8458" width="7.140625" style="17" customWidth="1"/>
    <col min="8459" max="8460" width="8.5703125" style="17" customWidth="1"/>
    <col min="8461" max="8461" width="4.5703125" style="17" customWidth="1"/>
    <col min="8462" max="8462" width="7.42578125" style="17" customWidth="1"/>
    <col min="8463" max="8464" width="4.5703125" style="17" customWidth="1"/>
    <col min="8465" max="8465" width="7" style="17" customWidth="1"/>
    <col min="8466" max="8466" width="8.140625" style="17" customWidth="1"/>
    <col min="8467" max="8467" width="8" style="17" customWidth="1"/>
    <col min="8468" max="8468" width="7.140625" style="17" customWidth="1"/>
    <col min="8469" max="8469" width="6.5703125" style="17" customWidth="1"/>
    <col min="8470" max="8470" width="4.5703125" style="17" customWidth="1"/>
    <col min="8471" max="8471" width="7.85546875" style="17" customWidth="1"/>
    <col min="8472" max="8472" width="8.140625" style="17" customWidth="1"/>
    <col min="8473" max="8476" width="4.5703125" style="17" customWidth="1"/>
    <col min="8477" max="8477" width="11.5703125" style="17"/>
    <col min="8478" max="8478" width="8.42578125" style="17" customWidth="1"/>
    <col min="8479" max="8479" width="5.42578125" style="17" customWidth="1"/>
    <col min="8480" max="8481" width="5.140625" style="17" customWidth="1"/>
    <col min="8482" max="8482" width="6.42578125" style="17" customWidth="1"/>
    <col min="8483" max="8483" width="11.5703125" style="17"/>
    <col min="8484" max="8484" width="8.42578125" style="17" customWidth="1"/>
    <col min="8485" max="8485" width="3.140625" style="17" customWidth="1"/>
    <col min="8486" max="8486" width="5.140625" style="17" customWidth="1"/>
    <col min="8487" max="8487" width="7.42578125" style="17" customWidth="1"/>
    <col min="8488" max="8488" width="4.5703125" style="17" customWidth="1"/>
    <col min="8489" max="8704" width="11.5703125" style="17"/>
    <col min="8705" max="8705" width="1.85546875" style="17" customWidth="1"/>
    <col min="8706" max="8706" width="22.28515625" style="17" customWidth="1"/>
    <col min="8707" max="8708" width="4.5703125" style="17" customWidth="1"/>
    <col min="8709" max="8709" width="7.140625" style="17" customWidth="1"/>
    <col min="8710" max="8710" width="7.85546875" style="17" customWidth="1"/>
    <col min="8711" max="8711" width="4.5703125" style="17" customWidth="1"/>
    <col min="8712" max="8712" width="8.140625" style="17" customWidth="1"/>
    <col min="8713" max="8713" width="27.140625" style="17" customWidth="1"/>
    <col min="8714" max="8714" width="7.140625" style="17" customWidth="1"/>
    <col min="8715" max="8716" width="8.5703125" style="17" customWidth="1"/>
    <col min="8717" max="8717" width="4.5703125" style="17" customWidth="1"/>
    <col min="8718" max="8718" width="7.42578125" style="17" customWidth="1"/>
    <col min="8719" max="8720" width="4.5703125" style="17" customWidth="1"/>
    <col min="8721" max="8721" width="7" style="17" customWidth="1"/>
    <col min="8722" max="8722" width="8.140625" style="17" customWidth="1"/>
    <col min="8723" max="8723" width="8" style="17" customWidth="1"/>
    <col min="8724" max="8724" width="7.140625" style="17" customWidth="1"/>
    <col min="8725" max="8725" width="6.5703125" style="17" customWidth="1"/>
    <col min="8726" max="8726" width="4.5703125" style="17" customWidth="1"/>
    <col min="8727" max="8727" width="7.85546875" style="17" customWidth="1"/>
    <col min="8728" max="8728" width="8.140625" style="17" customWidth="1"/>
    <col min="8729" max="8732" width="4.5703125" style="17" customWidth="1"/>
    <col min="8733" max="8733" width="11.5703125" style="17"/>
    <col min="8734" max="8734" width="8.42578125" style="17" customWidth="1"/>
    <col min="8735" max="8735" width="5.42578125" style="17" customWidth="1"/>
    <col min="8736" max="8737" width="5.140625" style="17" customWidth="1"/>
    <col min="8738" max="8738" width="6.42578125" style="17" customWidth="1"/>
    <col min="8739" max="8739" width="11.5703125" style="17"/>
    <col min="8740" max="8740" width="8.42578125" style="17" customWidth="1"/>
    <col min="8741" max="8741" width="3.140625" style="17" customWidth="1"/>
    <col min="8742" max="8742" width="5.140625" style="17" customWidth="1"/>
    <col min="8743" max="8743" width="7.42578125" style="17" customWidth="1"/>
    <col min="8744" max="8744" width="4.5703125" style="17" customWidth="1"/>
    <col min="8745" max="8960" width="11.5703125" style="17"/>
    <col min="8961" max="8961" width="1.85546875" style="17" customWidth="1"/>
    <col min="8962" max="8962" width="22.28515625" style="17" customWidth="1"/>
    <col min="8963" max="8964" width="4.5703125" style="17" customWidth="1"/>
    <col min="8965" max="8965" width="7.140625" style="17" customWidth="1"/>
    <col min="8966" max="8966" width="7.85546875" style="17" customWidth="1"/>
    <col min="8967" max="8967" width="4.5703125" style="17" customWidth="1"/>
    <col min="8968" max="8968" width="8.140625" style="17" customWidth="1"/>
    <col min="8969" max="8969" width="27.140625" style="17" customWidth="1"/>
    <col min="8970" max="8970" width="7.140625" style="17" customWidth="1"/>
    <col min="8971" max="8972" width="8.5703125" style="17" customWidth="1"/>
    <col min="8973" max="8973" width="4.5703125" style="17" customWidth="1"/>
    <col min="8974" max="8974" width="7.42578125" style="17" customWidth="1"/>
    <col min="8975" max="8976" width="4.5703125" style="17" customWidth="1"/>
    <col min="8977" max="8977" width="7" style="17" customWidth="1"/>
    <col min="8978" max="8978" width="8.140625" style="17" customWidth="1"/>
    <col min="8979" max="8979" width="8" style="17" customWidth="1"/>
    <col min="8980" max="8980" width="7.140625" style="17" customWidth="1"/>
    <col min="8981" max="8981" width="6.5703125" style="17" customWidth="1"/>
    <col min="8982" max="8982" width="4.5703125" style="17" customWidth="1"/>
    <col min="8983" max="8983" width="7.85546875" style="17" customWidth="1"/>
    <col min="8984" max="8984" width="8.140625" style="17" customWidth="1"/>
    <col min="8985" max="8988" width="4.5703125" style="17" customWidth="1"/>
    <col min="8989" max="8989" width="11.5703125" style="17"/>
    <col min="8990" max="8990" width="8.42578125" style="17" customWidth="1"/>
    <col min="8991" max="8991" width="5.42578125" style="17" customWidth="1"/>
    <col min="8992" max="8993" width="5.140625" style="17" customWidth="1"/>
    <col min="8994" max="8994" width="6.42578125" style="17" customWidth="1"/>
    <col min="8995" max="8995" width="11.5703125" style="17"/>
    <col min="8996" max="8996" width="8.42578125" style="17" customWidth="1"/>
    <col min="8997" max="8997" width="3.140625" style="17" customWidth="1"/>
    <col min="8998" max="8998" width="5.140625" style="17" customWidth="1"/>
    <col min="8999" max="8999" width="7.42578125" style="17" customWidth="1"/>
    <col min="9000" max="9000" width="4.5703125" style="17" customWidth="1"/>
    <col min="9001" max="9216" width="11.5703125" style="17"/>
    <col min="9217" max="9217" width="1.85546875" style="17" customWidth="1"/>
    <col min="9218" max="9218" width="22.28515625" style="17" customWidth="1"/>
    <col min="9219" max="9220" width="4.5703125" style="17" customWidth="1"/>
    <col min="9221" max="9221" width="7.140625" style="17" customWidth="1"/>
    <col min="9222" max="9222" width="7.85546875" style="17" customWidth="1"/>
    <col min="9223" max="9223" width="4.5703125" style="17" customWidth="1"/>
    <col min="9224" max="9224" width="8.140625" style="17" customWidth="1"/>
    <col min="9225" max="9225" width="27.140625" style="17" customWidth="1"/>
    <col min="9226" max="9226" width="7.140625" style="17" customWidth="1"/>
    <col min="9227" max="9228" width="8.5703125" style="17" customWidth="1"/>
    <col min="9229" max="9229" width="4.5703125" style="17" customWidth="1"/>
    <col min="9230" max="9230" width="7.42578125" style="17" customWidth="1"/>
    <col min="9231" max="9232" width="4.5703125" style="17" customWidth="1"/>
    <col min="9233" max="9233" width="7" style="17" customWidth="1"/>
    <col min="9234" max="9234" width="8.140625" style="17" customWidth="1"/>
    <col min="9235" max="9235" width="8" style="17" customWidth="1"/>
    <col min="9236" max="9236" width="7.140625" style="17" customWidth="1"/>
    <col min="9237" max="9237" width="6.5703125" style="17" customWidth="1"/>
    <col min="9238" max="9238" width="4.5703125" style="17" customWidth="1"/>
    <col min="9239" max="9239" width="7.85546875" style="17" customWidth="1"/>
    <col min="9240" max="9240" width="8.140625" style="17" customWidth="1"/>
    <col min="9241" max="9244" width="4.5703125" style="17" customWidth="1"/>
    <col min="9245" max="9245" width="11.5703125" style="17"/>
    <col min="9246" max="9246" width="8.42578125" style="17" customWidth="1"/>
    <col min="9247" max="9247" width="5.42578125" style="17" customWidth="1"/>
    <col min="9248" max="9249" width="5.140625" style="17" customWidth="1"/>
    <col min="9250" max="9250" width="6.42578125" style="17" customWidth="1"/>
    <col min="9251" max="9251" width="11.5703125" style="17"/>
    <col min="9252" max="9252" width="8.42578125" style="17" customWidth="1"/>
    <col min="9253" max="9253" width="3.140625" style="17" customWidth="1"/>
    <col min="9254" max="9254" width="5.140625" style="17" customWidth="1"/>
    <col min="9255" max="9255" width="7.42578125" style="17" customWidth="1"/>
    <col min="9256" max="9256" width="4.5703125" style="17" customWidth="1"/>
    <col min="9257" max="9472" width="11.5703125" style="17"/>
    <col min="9473" max="9473" width="1.85546875" style="17" customWidth="1"/>
    <col min="9474" max="9474" width="22.28515625" style="17" customWidth="1"/>
    <col min="9475" max="9476" width="4.5703125" style="17" customWidth="1"/>
    <col min="9477" max="9477" width="7.140625" style="17" customWidth="1"/>
    <col min="9478" max="9478" width="7.85546875" style="17" customWidth="1"/>
    <col min="9479" max="9479" width="4.5703125" style="17" customWidth="1"/>
    <col min="9480" max="9480" width="8.140625" style="17" customWidth="1"/>
    <col min="9481" max="9481" width="27.140625" style="17" customWidth="1"/>
    <col min="9482" max="9482" width="7.140625" style="17" customWidth="1"/>
    <col min="9483" max="9484" width="8.5703125" style="17" customWidth="1"/>
    <col min="9485" max="9485" width="4.5703125" style="17" customWidth="1"/>
    <col min="9486" max="9486" width="7.42578125" style="17" customWidth="1"/>
    <col min="9487" max="9488" width="4.5703125" style="17" customWidth="1"/>
    <col min="9489" max="9489" width="7" style="17" customWidth="1"/>
    <col min="9490" max="9490" width="8.140625" style="17" customWidth="1"/>
    <col min="9491" max="9491" width="8" style="17" customWidth="1"/>
    <col min="9492" max="9492" width="7.140625" style="17" customWidth="1"/>
    <col min="9493" max="9493" width="6.5703125" style="17" customWidth="1"/>
    <col min="9494" max="9494" width="4.5703125" style="17" customWidth="1"/>
    <col min="9495" max="9495" width="7.85546875" style="17" customWidth="1"/>
    <col min="9496" max="9496" width="8.140625" style="17" customWidth="1"/>
    <col min="9497" max="9500" width="4.5703125" style="17" customWidth="1"/>
    <col min="9501" max="9501" width="11.5703125" style="17"/>
    <col min="9502" max="9502" width="8.42578125" style="17" customWidth="1"/>
    <col min="9503" max="9503" width="5.42578125" style="17" customWidth="1"/>
    <col min="9504" max="9505" width="5.140625" style="17" customWidth="1"/>
    <col min="9506" max="9506" width="6.42578125" style="17" customWidth="1"/>
    <col min="9507" max="9507" width="11.5703125" style="17"/>
    <col min="9508" max="9508" width="8.42578125" style="17" customWidth="1"/>
    <col min="9509" max="9509" width="3.140625" style="17" customWidth="1"/>
    <col min="9510" max="9510" width="5.140625" style="17" customWidth="1"/>
    <col min="9511" max="9511" width="7.42578125" style="17" customWidth="1"/>
    <col min="9512" max="9512" width="4.5703125" style="17" customWidth="1"/>
    <col min="9513" max="9728" width="11.5703125" style="17"/>
    <col min="9729" max="9729" width="1.85546875" style="17" customWidth="1"/>
    <col min="9730" max="9730" width="22.28515625" style="17" customWidth="1"/>
    <col min="9731" max="9732" width="4.5703125" style="17" customWidth="1"/>
    <col min="9733" max="9733" width="7.140625" style="17" customWidth="1"/>
    <col min="9734" max="9734" width="7.85546875" style="17" customWidth="1"/>
    <col min="9735" max="9735" width="4.5703125" style="17" customWidth="1"/>
    <col min="9736" max="9736" width="8.140625" style="17" customWidth="1"/>
    <col min="9737" max="9737" width="27.140625" style="17" customWidth="1"/>
    <col min="9738" max="9738" width="7.140625" style="17" customWidth="1"/>
    <col min="9739" max="9740" width="8.5703125" style="17" customWidth="1"/>
    <col min="9741" max="9741" width="4.5703125" style="17" customWidth="1"/>
    <col min="9742" max="9742" width="7.42578125" style="17" customWidth="1"/>
    <col min="9743" max="9744" width="4.5703125" style="17" customWidth="1"/>
    <col min="9745" max="9745" width="7" style="17" customWidth="1"/>
    <col min="9746" max="9746" width="8.140625" style="17" customWidth="1"/>
    <col min="9747" max="9747" width="8" style="17" customWidth="1"/>
    <col min="9748" max="9748" width="7.140625" style="17" customWidth="1"/>
    <col min="9749" max="9749" width="6.5703125" style="17" customWidth="1"/>
    <col min="9750" max="9750" width="4.5703125" style="17" customWidth="1"/>
    <col min="9751" max="9751" width="7.85546875" style="17" customWidth="1"/>
    <col min="9752" max="9752" width="8.140625" style="17" customWidth="1"/>
    <col min="9753" max="9756" width="4.5703125" style="17" customWidth="1"/>
    <col min="9757" max="9757" width="11.5703125" style="17"/>
    <col min="9758" max="9758" width="8.42578125" style="17" customWidth="1"/>
    <col min="9759" max="9759" width="5.42578125" style="17" customWidth="1"/>
    <col min="9760" max="9761" width="5.140625" style="17" customWidth="1"/>
    <col min="9762" max="9762" width="6.42578125" style="17" customWidth="1"/>
    <col min="9763" max="9763" width="11.5703125" style="17"/>
    <col min="9764" max="9764" width="8.42578125" style="17" customWidth="1"/>
    <col min="9765" max="9765" width="3.140625" style="17" customWidth="1"/>
    <col min="9766" max="9766" width="5.140625" style="17" customWidth="1"/>
    <col min="9767" max="9767" width="7.42578125" style="17" customWidth="1"/>
    <col min="9768" max="9768" width="4.5703125" style="17" customWidth="1"/>
    <col min="9769" max="9984" width="11.5703125" style="17"/>
    <col min="9985" max="9985" width="1.85546875" style="17" customWidth="1"/>
    <col min="9986" max="9986" width="22.28515625" style="17" customWidth="1"/>
    <col min="9987" max="9988" width="4.5703125" style="17" customWidth="1"/>
    <col min="9989" max="9989" width="7.140625" style="17" customWidth="1"/>
    <col min="9990" max="9990" width="7.85546875" style="17" customWidth="1"/>
    <col min="9991" max="9991" width="4.5703125" style="17" customWidth="1"/>
    <col min="9992" max="9992" width="8.140625" style="17" customWidth="1"/>
    <col min="9993" max="9993" width="27.140625" style="17" customWidth="1"/>
    <col min="9994" max="9994" width="7.140625" style="17" customWidth="1"/>
    <col min="9995" max="9996" width="8.5703125" style="17" customWidth="1"/>
    <col min="9997" max="9997" width="4.5703125" style="17" customWidth="1"/>
    <col min="9998" max="9998" width="7.42578125" style="17" customWidth="1"/>
    <col min="9999" max="10000" width="4.5703125" style="17" customWidth="1"/>
    <col min="10001" max="10001" width="7" style="17" customWidth="1"/>
    <col min="10002" max="10002" width="8.140625" style="17" customWidth="1"/>
    <col min="10003" max="10003" width="8" style="17" customWidth="1"/>
    <col min="10004" max="10004" width="7.140625" style="17" customWidth="1"/>
    <col min="10005" max="10005" width="6.5703125" style="17" customWidth="1"/>
    <col min="10006" max="10006" width="4.5703125" style="17" customWidth="1"/>
    <col min="10007" max="10007" width="7.85546875" style="17" customWidth="1"/>
    <col min="10008" max="10008" width="8.140625" style="17" customWidth="1"/>
    <col min="10009" max="10012" width="4.5703125" style="17" customWidth="1"/>
    <col min="10013" max="10013" width="11.5703125" style="17"/>
    <col min="10014" max="10014" width="8.42578125" style="17" customWidth="1"/>
    <col min="10015" max="10015" width="5.42578125" style="17" customWidth="1"/>
    <col min="10016" max="10017" width="5.140625" style="17" customWidth="1"/>
    <col min="10018" max="10018" width="6.42578125" style="17" customWidth="1"/>
    <col min="10019" max="10019" width="11.5703125" style="17"/>
    <col min="10020" max="10020" width="8.42578125" style="17" customWidth="1"/>
    <col min="10021" max="10021" width="3.140625" style="17" customWidth="1"/>
    <col min="10022" max="10022" width="5.140625" style="17" customWidth="1"/>
    <col min="10023" max="10023" width="7.42578125" style="17" customWidth="1"/>
    <col min="10024" max="10024" width="4.5703125" style="17" customWidth="1"/>
    <col min="10025" max="10240" width="11.5703125" style="17"/>
    <col min="10241" max="10241" width="1.85546875" style="17" customWidth="1"/>
    <col min="10242" max="10242" width="22.28515625" style="17" customWidth="1"/>
    <col min="10243" max="10244" width="4.5703125" style="17" customWidth="1"/>
    <col min="10245" max="10245" width="7.140625" style="17" customWidth="1"/>
    <col min="10246" max="10246" width="7.85546875" style="17" customWidth="1"/>
    <col min="10247" max="10247" width="4.5703125" style="17" customWidth="1"/>
    <col min="10248" max="10248" width="8.140625" style="17" customWidth="1"/>
    <col min="10249" max="10249" width="27.140625" style="17" customWidth="1"/>
    <col min="10250" max="10250" width="7.140625" style="17" customWidth="1"/>
    <col min="10251" max="10252" width="8.5703125" style="17" customWidth="1"/>
    <col min="10253" max="10253" width="4.5703125" style="17" customWidth="1"/>
    <col min="10254" max="10254" width="7.42578125" style="17" customWidth="1"/>
    <col min="10255" max="10256" width="4.5703125" style="17" customWidth="1"/>
    <col min="10257" max="10257" width="7" style="17" customWidth="1"/>
    <col min="10258" max="10258" width="8.140625" style="17" customWidth="1"/>
    <col min="10259" max="10259" width="8" style="17" customWidth="1"/>
    <col min="10260" max="10260" width="7.140625" style="17" customWidth="1"/>
    <col min="10261" max="10261" width="6.5703125" style="17" customWidth="1"/>
    <col min="10262" max="10262" width="4.5703125" style="17" customWidth="1"/>
    <col min="10263" max="10263" width="7.85546875" style="17" customWidth="1"/>
    <col min="10264" max="10264" width="8.140625" style="17" customWidth="1"/>
    <col min="10265" max="10268" width="4.5703125" style="17" customWidth="1"/>
    <col min="10269" max="10269" width="11.5703125" style="17"/>
    <col min="10270" max="10270" width="8.42578125" style="17" customWidth="1"/>
    <col min="10271" max="10271" width="5.42578125" style="17" customWidth="1"/>
    <col min="10272" max="10273" width="5.140625" style="17" customWidth="1"/>
    <col min="10274" max="10274" width="6.42578125" style="17" customWidth="1"/>
    <col min="10275" max="10275" width="11.5703125" style="17"/>
    <col min="10276" max="10276" width="8.42578125" style="17" customWidth="1"/>
    <col min="10277" max="10277" width="3.140625" style="17" customWidth="1"/>
    <col min="10278" max="10278" width="5.140625" style="17" customWidth="1"/>
    <col min="10279" max="10279" width="7.42578125" style="17" customWidth="1"/>
    <col min="10280" max="10280" width="4.5703125" style="17" customWidth="1"/>
    <col min="10281" max="10496" width="11.5703125" style="17"/>
    <col min="10497" max="10497" width="1.85546875" style="17" customWidth="1"/>
    <col min="10498" max="10498" width="22.28515625" style="17" customWidth="1"/>
    <col min="10499" max="10500" width="4.5703125" style="17" customWidth="1"/>
    <col min="10501" max="10501" width="7.140625" style="17" customWidth="1"/>
    <col min="10502" max="10502" width="7.85546875" style="17" customWidth="1"/>
    <col min="10503" max="10503" width="4.5703125" style="17" customWidth="1"/>
    <col min="10504" max="10504" width="8.140625" style="17" customWidth="1"/>
    <col min="10505" max="10505" width="27.140625" style="17" customWidth="1"/>
    <col min="10506" max="10506" width="7.140625" style="17" customWidth="1"/>
    <col min="10507" max="10508" width="8.5703125" style="17" customWidth="1"/>
    <col min="10509" max="10509" width="4.5703125" style="17" customWidth="1"/>
    <col min="10510" max="10510" width="7.42578125" style="17" customWidth="1"/>
    <col min="10511" max="10512" width="4.5703125" style="17" customWidth="1"/>
    <col min="10513" max="10513" width="7" style="17" customWidth="1"/>
    <col min="10514" max="10514" width="8.140625" style="17" customWidth="1"/>
    <col min="10515" max="10515" width="8" style="17" customWidth="1"/>
    <col min="10516" max="10516" width="7.140625" style="17" customWidth="1"/>
    <col min="10517" max="10517" width="6.5703125" style="17" customWidth="1"/>
    <col min="10518" max="10518" width="4.5703125" style="17" customWidth="1"/>
    <col min="10519" max="10519" width="7.85546875" style="17" customWidth="1"/>
    <col min="10520" max="10520" width="8.140625" style="17" customWidth="1"/>
    <col min="10521" max="10524" width="4.5703125" style="17" customWidth="1"/>
    <col min="10525" max="10525" width="11.5703125" style="17"/>
    <col min="10526" max="10526" width="8.42578125" style="17" customWidth="1"/>
    <col min="10527" max="10527" width="5.42578125" style="17" customWidth="1"/>
    <col min="10528" max="10529" width="5.140625" style="17" customWidth="1"/>
    <col min="10530" max="10530" width="6.42578125" style="17" customWidth="1"/>
    <col min="10531" max="10531" width="11.5703125" style="17"/>
    <col min="10532" max="10532" width="8.42578125" style="17" customWidth="1"/>
    <col min="10533" max="10533" width="3.140625" style="17" customWidth="1"/>
    <col min="10534" max="10534" width="5.140625" style="17" customWidth="1"/>
    <col min="10535" max="10535" width="7.42578125" style="17" customWidth="1"/>
    <col min="10536" max="10536" width="4.5703125" style="17" customWidth="1"/>
    <col min="10537" max="10752" width="11.5703125" style="17"/>
    <col min="10753" max="10753" width="1.85546875" style="17" customWidth="1"/>
    <col min="10754" max="10754" width="22.28515625" style="17" customWidth="1"/>
    <col min="10755" max="10756" width="4.5703125" style="17" customWidth="1"/>
    <col min="10757" max="10757" width="7.140625" style="17" customWidth="1"/>
    <col min="10758" max="10758" width="7.85546875" style="17" customWidth="1"/>
    <col min="10759" max="10759" width="4.5703125" style="17" customWidth="1"/>
    <col min="10760" max="10760" width="8.140625" style="17" customWidth="1"/>
    <col min="10761" max="10761" width="27.140625" style="17" customWidth="1"/>
    <col min="10762" max="10762" width="7.140625" style="17" customWidth="1"/>
    <col min="10763" max="10764" width="8.5703125" style="17" customWidth="1"/>
    <col min="10765" max="10765" width="4.5703125" style="17" customWidth="1"/>
    <col min="10766" max="10766" width="7.42578125" style="17" customWidth="1"/>
    <col min="10767" max="10768" width="4.5703125" style="17" customWidth="1"/>
    <col min="10769" max="10769" width="7" style="17" customWidth="1"/>
    <col min="10770" max="10770" width="8.140625" style="17" customWidth="1"/>
    <col min="10771" max="10771" width="8" style="17" customWidth="1"/>
    <col min="10772" max="10772" width="7.140625" style="17" customWidth="1"/>
    <col min="10773" max="10773" width="6.5703125" style="17" customWidth="1"/>
    <col min="10774" max="10774" width="4.5703125" style="17" customWidth="1"/>
    <col min="10775" max="10775" width="7.85546875" style="17" customWidth="1"/>
    <col min="10776" max="10776" width="8.140625" style="17" customWidth="1"/>
    <col min="10777" max="10780" width="4.5703125" style="17" customWidth="1"/>
    <col min="10781" max="10781" width="11.5703125" style="17"/>
    <col min="10782" max="10782" width="8.42578125" style="17" customWidth="1"/>
    <col min="10783" max="10783" width="5.42578125" style="17" customWidth="1"/>
    <col min="10784" max="10785" width="5.140625" style="17" customWidth="1"/>
    <col min="10786" max="10786" width="6.42578125" style="17" customWidth="1"/>
    <col min="10787" max="10787" width="11.5703125" style="17"/>
    <col min="10788" max="10788" width="8.42578125" style="17" customWidth="1"/>
    <col min="10789" max="10789" width="3.140625" style="17" customWidth="1"/>
    <col min="10790" max="10790" width="5.140625" style="17" customWidth="1"/>
    <col min="10791" max="10791" width="7.42578125" style="17" customWidth="1"/>
    <col min="10792" max="10792" width="4.5703125" style="17" customWidth="1"/>
    <col min="10793" max="11008" width="11.5703125" style="17"/>
    <col min="11009" max="11009" width="1.85546875" style="17" customWidth="1"/>
    <col min="11010" max="11010" width="22.28515625" style="17" customWidth="1"/>
    <col min="11011" max="11012" width="4.5703125" style="17" customWidth="1"/>
    <col min="11013" max="11013" width="7.140625" style="17" customWidth="1"/>
    <col min="11014" max="11014" width="7.85546875" style="17" customWidth="1"/>
    <col min="11015" max="11015" width="4.5703125" style="17" customWidth="1"/>
    <col min="11016" max="11016" width="8.140625" style="17" customWidth="1"/>
    <col min="11017" max="11017" width="27.140625" style="17" customWidth="1"/>
    <col min="11018" max="11018" width="7.140625" style="17" customWidth="1"/>
    <col min="11019" max="11020" width="8.5703125" style="17" customWidth="1"/>
    <col min="11021" max="11021" width="4.5703125" style="17" customWidth="1"/>
    <col min="11022" max="11022" width="7.42578125" style="17" customWidth="1"/>
    <col min="11023" max="11024" width="4.5703125" style="17" customWidth="1"/>
    <col min="11025" max="11025" width="7" style="17" customWidth="1"/>
    <col min="11026" max="11026" width="8.140625" style="17" customWidth="1"/>
    <col min="11027" max="11027" width="8" style="17" customWidth="1"/>
    <col min="11028" max="11028" width="7.140625" style="17" customWidth="1"/>
    <col min="11029" max="11029" width="6.5703125" style="17" customWidth="1"/>
    <col min="11030" max="11030" width="4.5703125" style="17" customWidth="1"/>
    <col min="11031" max="11031" width="7.85546875" style="17" customWidth="1"/>
    <col min="11032" max="11032" width="8.140625" style="17" customWidth="1"/>
    <col min="11033" max="11036" width="4.5703125" style="17" customWidth="1"/>
    <col min="11037" max="11037" width="11.5703125" style="17"/>
    <col min="11038" max="11038" width="8.42578125" style="17" customWidth="1"/>
    <col min="11039" max="11039" width="5.42578125" style="17" customWidth="1"/>
    <col min="11040" max="11041" width="5.140625" style="17" customWidth="1"/>
    <col min="11042" max="11042" width="6.42578125" style="17" customWidth="1"/>
    <col min="11043" max="11043" width="11.5703125" style="17"/>
    <col min="11044" max="11044" width="8.42578125" style="17" customWidth="1"/>
    <col min="11045" max="11045" width="3.140625" style="17" customWidth="1"/>
    <col min="11046" max="11046" width="5.140625" style="17" customWidth="1"/>
    <col min="11047" max="11047" width="7.42578125" style="17" customWidth="1"/>
    <col min="11048" max="11048" width="4.5703125" style="17" customWidth="1"/>
    <col min="11049" max="11264" width="11.5703125" style="17"/>
    <col min="11265" max="11265" width="1.85546875" style="17" customWidth="1"/>
    <col min="11266" max="11266" width="22.28515625" style="17" customWidth="1"/>
    <col min="11267" max="11268" width="4.5703125" style="17" customWidth="1"/>
    <col min="11269" max="11269" width="7.140625" style="17" customWidth="1"/>
    <col min="11270" max="11270" width="7.85546875" style="17" customWidth="1"/>
    <col min="11271" max="11271" width="4.5703125" style="17" customWidth="1"/>
    <col min="11272" max="11272" width="8.140625" style="17" customWidth="1"/>
    <col min="11273" max="11273" width="27.140625" style="17" customWidth="1"/>
    <col min="11274" max="11274" width="7.140625" style="17" customWidth="1"/>
    <col min="11275" max="11276" width="8.5703125" style="17" customWidth="1"/>
    <col min="11277" max="11277" width="4.5703125" style="17" customWidth="1"/>
    <col min="11278" max="11278" width="7.42578125" style="17" customWidth="1"/>
    <col min="11279" max="11280" width="4.5703125" style="17" customWidth="1"/>
    <col min="11281" max="11281" width="7" style="17" customWidth="1"/>
    <col min="11282" max="11282" width="8.140625" style="17" customWidth="1"/>
    <col min="11283" max="11283" width="8" style="17" customWidth="1"/>
    <col min="11284" max="11284" width="7.140625" style="17" customWidth="1"/>
    <col min="11285" max="11285" width="6.5703125" style="17" customWidth="1"/>
    <col min="11286" max="11286" width="4.5703125" style="17" customWidth="1"/>
    <col min="11287" max="11287" width="7.85546875" style="17" customWidth="1"/>
    <col min="11288" max="11288" width="8.140625" style="17" customWidth="1"/>
    <col min="11289" max="11292" width="4.5703125" style="17" customWidth="1"/>
    <col min="11293" max="11293" width="11.5703125" style="17"/>
    <col min="11294" max="11294" width="8.42578125" style="17" customWidth="1"/>
    <col min="11295" max="11295" width="5.42578125" style="17" customWidth="1"/>
    <col min="11296" max="11297" width="5.140625" style="17" customWidth="1"/>
    <col min="11298" max="11298" width="6.42578125" style="17" customWidth="1"/>
    <col min="11299" max="11299" width="11.5703125" style="17"/>
    <col min="11300" max="11300" width="8.42578125" style="17" customWidth="1"/>
    <col min="11301" max="11301" width="3.140625" style="17" customWidth="1"/>
    <col min="11302" max="11302" width="5.140625" style="17" customWidth="1"/>
    <col min="11303" max="11303" width="7.42578125" style="17" customWidth="1"/>
    <col min="11304" max="11304" width="4.5703125" style="17" customWidth="1"/>
    <col min="11305" max="11520" width="11.5703125" style="17"/>
    <col min="11521" max="11521" width="1.85546875" style="17" customWidth="1"/>
    <col min="11522" max="11522" width="22.28515625" style="17" customWidth="1"/>
    <col min="11523" max="11524" width="4.5703125" style="17" customWidth="1"/>
    <col min="11525" max="11525" width="7.140625" style="17" customWidth="1"/>
    <col min="11526" max="11526" width="7.85546875" style="17" customWidth="1"/>
    <col min="11527" max="11527" width="4.5703125" style="17" customWidth="1"/>
    <col min="11528" max="11528" width="8.140625" style="17" customWidth="1"/>
    <col min="11529" max="11529" width="27.140625" style="17" customWidth="1"/>
    <col min="11530" max="11530" width="7.140625" style="17" customWidth="1"/>
    <col min="11531" max="11532" width="8.5703125" style="17" customWidth="1"/>
    <col min="11533" max="11533" width="4.5703125" style="17" customWidth="1"/>
    <col min="11534" max="11534" width="7.42578125" style="17" customWidth="1"/>
    <col min="11535" max="11536" width="4.5703125" style="17" customWidth="1"/>
    <col min="11537" max="11537" width="7" style="17" customWidth="1"/>
    <col min="11538" max="11538" width="8.140625" style="17" customWidth="1"/>
    <col min="11539" max="11539" width="8" style="17" customWidth="1"/>
    <col min="11540" max="11540" width="7.140625" style="17" customWidth="1"/>
    <col min="11541" max="11541" width="6.5703125" style="17" customWidth="1"/>
    <col min="11542" max="11542" width="4.5703125" style="17" customWidth="1"/>
    <col min="11543" max="11543" width="7.85546875" style="17" customWidth="1"/>
    <col min="11544" max="11544" width="8.140625" style="17" customWidth="1"/>
    <col min="11545" max="11548" width="4.5703125" style="17" customWidth="1"/>
    <col min="11549" max="11549" width="11.5703125" style="17"/>
    <col min="11550" max="11550" width="8.42578125" style="17" customWidth="1"/>
    <col min="11551" max="11551" width="5.42578125" style="17" customWidth="1"/>
    <col min="11552" max="11553" width="5.140625" style="17" customWidth="1"/>
    <col min="11554" max="11554" width="6.42578125" style="17" customWidth="1"/>
    <col min="11555" max="11555" width="11.5703125" style="17"/>
    <col min="11556" max="11556" width="8.42578125" style="17" customWidth="1"/>
    <col min="11557" max="11557" width="3.140625" style="17" customWidth="1"/>
    <col min="11558" max="11558" width="5.140625" style="17" customWidth="1"/>
    <col min="11559" max="11559" width="7.42578125" style="17" customWidth="1"/>
    <col min="11560" max="11560" width="4.5703125" style="17" customWidth="1"/>
    <col min="11561" max="11776" width="11.5703125" style="17"/>
    <col min="11777" max="11777" width="1.85546875" style="17" customWidth="1"/>
    <col min="11778" max="11778" width="22.28515625" style="17" customWidth="1"/>
    <col min="11779" max="11780" width="4.5703125" style="17" customWidth="1"/>
    <col min="11781" max="11781" width="7.140625" style="17" customWidth="1"/>
    <col min="11782" max="11782" width="7.85546875" style="17" customWidth="1"/>
    <col min="11783" max="11783" width="4.5703125" style="17" customWidth="1"/>
    <col min="11784" max="11784" width="8.140625" style="17" customWidth="1"/>
    <col min="11785" max="11785" width="27.140625" style="17" customWidth="1"/>
    <col min="11786" max="11786" width="7.140625" style="17" customWidth="1"/>
    <col min="11787" max="11788" width="8.5703125" style="17" customWidth="1"/>
    <col min="11789" max="11789" width="4.5703125" style="17" customWidth="1"/>
    <col min="11790" max="11790" width="7.42578125" style="17" customWidth="1"/>
    <col min="11791" max="11792" width="4.5703125" style="17" customWidth="1"/>
    <col min="11793" max="11793" width="7" style="17" customWidth="1"/>
    <col min="11794" max="11794" width="8.140625" style="17" customWidth="1"/>
    <col min="11795" max="11795" width="8" style="17" customWidth="1"/>
    <col min="11796" max="11796" width="7.140625" style="17" customWidth="1"/>
    <col min="11797" max="11797" width="6.5703125" style="17" customWidth="1"/>
    <col min="11798" max="11798" width="4.5703125" style="17" customWidth="1"/>
    <col min="11799" max="11799" width="7.85546875" style="17" customWidth="1"/>
    <col min="11800" max="11800" width="8.140625" style="17" customWidth="1"/>
    <col min="11801" max="11804" width="4.5703125" style="17" customWidth="1"/>
    <col min="11805" max="11805" width="11.5703125" style="17"/>
    <col min="11806" max="11806" width="8.42578125" style="17" customWidth="1"/>
    <col min="11807" max="11807" width="5.42578125" style="17" customWidth="1"/>
    <col min="11808" max="11809" width="5.140625" style="17" customWidth="1"/>
    <col min="11810" max="11810" width="6.42578125" style="17" customWidth="1"/>
    <col min="11811" max="11811" width="11.5703125" style="17"/>
    <col min="11812" max="11812" width="8.42578125" style="17" customWidth="1"/>
    <col min="11813" max="11813" width="3.140625" style="17" customWidth="1"/>
    <col min="11814" max="11814" width="5.140625" style="17" customWidth="1"/>
    <col min="11815" max="11815" width="7.42578125" style="17" customWidth="1"/>
    <col min="11816" max="11816" width="4.5703125" style="17" customWidth="1"/>
    <col min="11817" max="12032" width="11.5703125" style="17"/>
    <col min="12033" max="12033" width="1.85546875" style="17" customWidth="1"/>
    <col min="12034" max="12034" width="22.28515625" style="17" customWidth="1"/>
    <col min="12035" max="12036" width="4.5703125" style="17" customWidth="1"/>
    <col min="12037" max="12037" width="7.140625" style="17" customWidth="1"/>
    <col min="12038" max="12038" width="7.85546875" style="17" customWidth="1"/>
    <col min="12039" max="12039" width="4.5703125" style="17" customWidth="1"/>
    <col min="12040" max="12040" width="8.140625" style="17" customWidth="1"/>
    <col min="12041" max="12041" width="27.140625" style="17" customWidth="1"/>
    <col min="12042" max="12042" width="7.140625" style="17" customWidth="1"/>
    <col min="12043" max="12044" width="8.5703125" style="17" customWidth="1"/>
    <col min="12045" max="12045" width="4.5703125" style="17" customWidth="1"/>
    <col min="12046" max="12046" width="7.42578125" style="17" customWidth="1"/>
    <col min="12047" max="12048" width="4.5703125" style="17" customWidth="1"/>
    <col min="12049" max="12049" width="7" style="17" customWidth="1"/>
    <col min="12050" max="12050" width="8.140625" style="17" customWidth="1"/>
    <col min="12051" max="12051" width="8" style="17" customWidth="1"/>
    <col min="12052" max="12052" width="7.140625" style="17" customWidth="1"/>
    <col min="12053" max="12053" width="6.5703125" style="17" customWidth="1"/>
    <col min="12054" max="12054" width="4.5703125" style="17" customWidth="1"/>
    <col min="12055" max="12055" width="7.85546875" style="17" customWidth="1"/>
    <col min="12056" max="12056" width="8.140625" style="17" customWidth="1"/>
    <col min="12057" max="12060" width="4.5703125" style="17" customWidth="1"/>
    <col min="12061" max="12061" width="11.5703125" style="17"/>
    <col min="12062" max="12062" width="8.42578125" style="17" customWidth="1"/>
    <col min="12063" max="12063" width="5.42578125" style="17" customWidth="1"/>
    <col min="12064" max="12065" width="5.140625" style="17" customWidth="1"/>
    <col min="12066" max="12066" width="6.42578125" style="17" customWidth="1"/>
    <col min="12067" max="12067" width="11.5703125" style="17"/>
    <col min="12068" max="12068" width="8.42578125" style="17" customWidth="1"/>
    <col min="12069" max="12069" width="3.140625" style="17" customWidth="1"/>
    <col min="12070" max="12070" width="5.140625" style="17" customWidth="1"/>
    <col min="12071" max="12071" width="7.42578125" style="17" customWidth="1"/>
    <col min="12072" max="12072" width="4.5703125" style="17" customWidth="1"/>
    <col min="12073" max="12288" width="11.5703125" style="17"/>
    <col min="12289" max="12289" width="1.85546875" style="17" customWidth="1"/>
    <col min="12290" max="12290" width="22.28515625" style="17" customWidth="1"/>
    <col min="12291" max="12292" width="4.5703125" style="17" customWidth="1"/>
    <col min="12293" max="12293" width="7.140625" style="17" customWidth="1"/>
    <col min="12294" max="12294" width="7.85546875" style="17" customWidth="1"/>
    <col min="12295" max="12295" width="4.5703125" style="17" customWidth="1"/>
    <col min="12296" max="12296" width="8.140625" style="17" customWidth="1"/>
    <col min="12297" max="12297" width="27.140625" style="17" customWidth="1"/>
    <col min="12298" max="12298" width="7.140625" style="17" customWidth="1"/>
    <col min="12299" max="12300" width="8.5703125" style="17" customWidth="1"/>
    <col min="12301" max="12301" width="4.5703125" style="17" customWidth="1"/>
    <col min="12302" max="12302" width="7.42578125" style="17" customWidth="1"/>
    <col min="12303" max="12304" width="4.5703125" style="17" customWidth="1"/>
    <col min="12305" max="12305" width="7" style="17" customWidth="1"/>
    <col min="12306" max="12306" width="8.140625" style="17" customWidth="1"/>
    <col min="12307" max="12307" width="8" style="17" customWidth="1"/>
    <col min="12308" max="12308" width="7.140625" style="17" customWidth="1"/>
    <col min="12309" max="12309" width="6.5703125" style="17" customWidth="1"/>
    <col min="12310" max="12310" width="4.5703125" style="17" customWidth="1"/>
    <col min="12311" max="12311" width="7.85546875" style="17" customWidth="1"/>
    <col min="12312" max="12312" width="8.140625" style="17" customWidth="1"/>
    <col min="12313" max="12316" width="4.5703125" style="17" customWidth="1"/>
    <col min="12317" max="12317" width="11.5703125" style="17"/>
    <col min="12318" max="12318" width="8.42578125" style="17" customWidth="1"/>
    <col min="12319" max="12319" width="5.42578125" style="17" customWidth="1"/>
    <col min="12320" max="12321" width="5.140625" style="17" customWidth="1"/>
    <col min="12322" max="12322" width="6.42578125" style="17" customWidth="1"/>
    <col min="12323" max="12323" width="11.5703125" style="17"/>
    <col min="12324" max="12324" width="8.42578125" style="17" customWidth="1"/>
    <col min="12325" max="12325" width="3.140625" style="17" customWidth="1"/>
    <col min="12326" max="12326" width="5.140625" style="17" customWidth="1"/>
    <col min="12327" max="12327" width="7.42578125" style="17" customWidth="1"/>
    <col min="12328" max="12328" width="4.5703125" style="17" customWidth="1"/>
    <col min="12329" max="12544" width="11.5703125" style="17"/>
    <col min="12545" max="12545" width="1.85546875" style="17" customWidth="1"/>
    <col min="12546" max="12546" width="22.28515625" style="17" customWidth="1"/>
    <col min="12547" max="12548" width="4.5703125" style="17" customWidth="1"/>
    <col min="12549" max="12549" width="7.140625" style="17" customWidth="1"/>
    <col min="12550" max="12550" width="7.85546875" style="17" customWidth="1"/>
    <col min="12551" max="12551" width="4.5703125" style="17" customWidth="1"/>
    <col min="12552" max="12552" width="8.140625" style="17" customWidth="1"/>
    <col min="12553" max="12553" width="27.140625" style="17" customWidth="1"/>
    <col min="12554" max="12554" width="7.140625" style="17" customWidth="1"/>
    <col min="12555" max="12556" width="8.5703125" style="17" customWidth="1"/>
    <col min="12557" max="12557" width="4.5703125" style="17" customWidth="1"/>
    <col min="12558" max="12558" width="7.42578125" style="17" customWidth="1"/>
    <col min="12559" max="12560" width="4.5703125" style="17" customWidth="1"/>
    <col min="12561" max="12561" width="7" style="17" customWidth="1"/>
    <col min="12562" max="12562" width="8.140625" style="17" customWidth="1"/>
    <col min="12563" max="12563" width="8" style="17" customWidth="1"/>
    <col min="12564" max="12564" width="7.140625" style="17" customWidth="1"/>
    <col min="12565" max="12565" width="6.5703125" style="17" customWidth="1"/>
    <col min="12566" max="12566" width="4.5703125" style="17" customWidth="1"/>
    <col min="12567" max="12567" width="7.85546875" style="17" customWidth="1"/>
    <col min="12568" max="12568" width="8.140625" style="17" customWidth="1"/>
    <col min="12569" max="12572" width="4.5703125" style="17" customWidth="1"/>
    <col min="12573" max="12573" width="11.5703125" style="17"/>
    <col min="12574" max="12574" width="8.42578125" style="17" customWidth="1"/>
    <col min="12575" max="12575" width="5.42578125" style="17" customWidth="1"/>
    <col min="12576" max="12577" width="5.140625" style="17" customWidth="1"/>
    <col min="12578" max="12578" width="6.42578125" style="17" customWidth="1"/>
    <col min="12579" max="12579" width="11.5703125" style="17"/>
    <col min="12580" max="12580" width="8.42578125" style="17" customWidth="1"/>
    <col min="12581" max="12581" width="3.140625" style="17" customWidth="1"/>
    <col min="12582" max="12582" width="5.140625" style="17" customWidth="1"/>
    <col min="12583" max="12583" width="7.42578125" style="17" customWidth="1"/>
    <col min="12584" max="12584" width="4.5703125" style="17" customWidth="1"/>
    <col min="12585" max="12800" width="11.5703125" style="17"/>
    <col min="12801" max="12801" width="1.85546875" style="17" customWidth="1"/>
    <col min="12802" max="12802" width="22.28515625" style="17" customWidth="1"/>
    <col min="12803" max="12804" width="4.5703125" style="17" customWidth="1"/>
    <col min="12805" max="12805" width="7.140625" style="17" customWidth="1"/>
    <col min="12806" max="12806" width="7.85546875" style="17" customWidth="1"/>
    <col min="12807" max="12807" width="4.5703125" style="17" customWidth="1"/>
    <col min="12808" max="12808" width="8.140625" style="17" customWidth="1"/>
    <col min="12809" max="12809" width="27.140625" style="17" customWidth="1"/>
    <col min="12810" max="12810" width="7.140625" style="17" customWidth="1"/>
    <col min="12811" max="12812" width="8.5703125" style="17" customWidth="1"/>
    <col min="12813" max="12813" width="4.5703125" style="17" customWidth="1"/>
    <col min="12814" max="12814" width="7.42578125" style="17" customWidth="1"/>
    <col min="12815" max="12816" width="4.5703125" style="17" customWidth="1"/>
    <col min="12817" max="12817" width="7" style="17" customWidth="1"/>
    <col min="12818" max="12818" width="8.140625" style="17" customWidth="1"/>
    <col min="12819" max="12819" width="8" style="17" customWidth="1"/>
    <col min="12820" max="12820" width="7.140625" style="17" customWidth="1"/>
    <col min="12821" max="12821" width="6.5703125" style="17" customWidth="1"/>
    <col min="12822" max="12822" width="4.5703125" style="17" customWidth="1"/>
    <col min="12823" max="12823" width="7.85546875" style="17" customWidth="1"/>
    <col min="12824" max="12824" width="8.140625" style="17" customWidth="1"/>
    <col min="12825" max="12828" width="4.5703125" style="17" customWidth="1"/>
    <col min="12829" max="12829" width="11.5703125" style="17"/>
    <col min="12830" max="12830" width="8.42578125" style="17" customWidth="1"/>
    <col min="12831" max="12831" width="5.42578125" style="17" customWidth="1"/>
    <col min="12832" max="12833" width="5.140625" style="17" customWidth="1"/>
    <col min="12834" max="12834" width="6.42578125" style="17" customWidth="1"/>
    <col min="12835" max="12835" width="11.5703125" style="17"/>
    <col min="12836" max="12836" width="8.42578125" style="17" customWidth="1"/>
    <col min="12837" max="12837" width="3.140625" style="17" customWidth="1"/>
    <col min="12838" max="12838" width="5.140625" style="17" customWidth="1"/>
    <col min="12839" max="12839" width="7.42578125" style="17" customWidth="1"/>
    <col min="12840" max="12840" width="4.5703125" style="17" customWidth="1"/>
    <col min="12841" max="13056" width="11.5703125" style="17"/>
    <col min="13057" max="13057" width="1.85546875" style="17" customWidth="1"/>
    <col min="13058" max="13058" width="22.28515625" style="17" customWidth="1"/>
    <col min="13059" max="13060" width="4.5703125" style="17" customWidth="1"/>
    <col min="13061" max="13061" width="7.140625" style="17" customWidth="1"/>
    <col min="13062" max="13062" width="7.85546875" style="17" customWidth="1"/>
    <col min="13063" max="13063" width="4.5703125" style="17" customWidth="1"/>
    <col min="13064" max="13064" width="8.140625" style="17" customWidth="1"/>
    <col min="13065" max="13065" width="27.140625" style="17" customWidth="1"/>
    <col min="13066" max="13066" width="7.140625" style="17" customWidth="1"/>
    <col min="13067" max="13068" width="8.5703125" style="17" customWidth="1"/>
    <col min="13069" max="13069" width="4.5703125" style="17" customWidth="1"/>
    <col min="13070" max="13070" width="7.42578125" style="17" customWidth="1"/>
    <col min="13071" max="13072" width="4.5703125" style="17" customWidth="1"/>
    <col min="13073" max="13073" width="7" style="17" customWidth="1"/>
    <col min="13074" max="13074" width="8.140625" style="17" customWidth="1"/>
    <col min="13075" max="13075" width="8" style="17" customWidth="1"/>
    <col min="13076" max="13076" width="7.140625" style="17" customWidth="1"/>
    <col min="13077" max="13077" width="6.5703125" style="17" customWidth="1"/>
    <col min="13078" max="13078" width="4.5703125" style="17" customWidth="1"/>
    <col min="13079" max="13079" width="7.85546875" style="17" customWidth="1"/>
    <col min="13080" max="13080" width="8.140625" style="17" customWidth="1"/>
    <col min="13081" max="13084" width="4.5703125" style="17" customWidth="1"/>
    <col min="13085" max="13085" width="11.5703125" style="17"/>
    <col min="13086" max="13086" width="8.42578125" style="17" customWidth="1"/>
    <col min="13087" max="13087" width="5.42578125" style="17" customWidth="1"/>
    <col min="13088" max="13089" width="5.140625" style="17" customWidth="1"/>
    <col min="13090" max="13090" width="6.42578125" style="17" customWidth="1"/>
    <col min="13091" max="13091" width="11.5703125" style="17"/>
    <col min="13092" max="13092" width="8.42578125" style="17" customWidth="1"/>
    <col min="13093" max="13093" width="3.140625" style="17" customWidth="1"/>
    <col min="13094" max="13094" width="5.140625" style="17" customWidth="1"/>
    <col min="13095" max="13095" width="7.42578125" style="17" customWidth="1"/>
    <col min="13096" max="13096" width="4.5703125" style="17" customWidth="1"/>
    <col min="13097" max="13312" width="11.5703125" style="17"/>
    <col min="13313" max="13313" width="1.85546875" style="17" customWidth="1"/>
    <col min="13314" max="13314" width="22.28515625" style="17" customWidth="1"/>
    <col min="13315" max="13316" width="4.5703125" style="17" customWidth="1"/>
    <col min="13317" max="13317" width="7.140625" style="17" customWidth="1"/>
    <col min="13318" max="13318" width="7.85546875" style="17" customWidth="1"/>
    <col min="13319" max="13319" width="4.5703125" style="17" customWidth="1"/>
    <col min="13320" max="13320" width="8.140625" style="17" customWidth="1"/>
    <col min="13321" max="13321" width="27.140625" style="17" customWidth="1"/>
    <col min="13322" max="13322" width="7.140625" style="17" customWidth="1"/>
    <col min="13323" max="13324" width="8.5703125" style="17" customWidth="1"/>
    <col min="13325" max="13325" width="4.5703125" style="17" customWidth="1"/>
    <col min="13326" max="13326" width="7.42578125" style="17" customWidth="1"/>
    <col min="13327" max="13328" width="4.5703125" style="17" customWidth="1"/>
    <col min="13329" max="13329" width="7" style="17" customWidth="1"/>
    <col min="13330" max="13330" width="8.140625" style="17" customWidth="1"/>
    <col min="13331" max="13331" width="8" style="17" customWidth="1"/>
    <col min="13332" max="13332" width="7.140625" style="17" customWidth="1"/>
    <col min="13333" max="13333" width="6.5703125" style="17" customWidth="1"/>
    <col min="13334" max="13334" width="4.5703125" style="17" customWidth="1"/>
    <col min="13335" max="13335" width="7.85546875" style="17" customWidth="1"/>
    <col min="13336" max="13336" width="8.140625" style="17" customWidth="1"/>
    <col min="13337" max="13340" width="4.5703125" style="17" customWidth="1"/>
    <col min="13341" max="13341" width="11.5703125" style="17"/>
    <col min="13342" max="13342" width="8.42578125" style="17" customWidth="1"/>
    <col min="13343" max="13343" width="5.42578125" style="17" customWidth="1"/>
    <col min="13344" max="13345" width="5.140625" style="17" customWidth="1"/>
    <col min="13346" max="13346" width="6.42578125" style="17" customWidth="1"/>
    <col min="13347" max="13347" width="11.5703125" style="17"/>
    <col min="13348" max="13348" width="8.42578125" style="17" customWidth="1"/>
    <col min="13349" max="13349" width="3.140625" style="17" customWidth="1"/>
    <col min="13350" max="13350" width="5.140625" style="17" customWidth="1"/>
    <col min="13351" max="13351" width="7.42578125" style="17" customWidth="1"/>
    <col min="13352" max="13352" width="4.5703125" style="17" customWidth="1"/>
    <col min="13353" max="13568" width="11.5703125" style="17"/>
    <col min="13569" max="13569" width="1.85546875" style="17" customWidth="1"/>
    <col min="13570" max="13570" width="22.28515625" style="17" customWidth="1"/>
    <col min="13571" max="13572" width="4.5703125" style="17" customWidth="1"/>
    <col min="13573" max="13573" width="7.140625" style="17" customWidth="1"/>
    <col min="13574" max="13574" width="7.85546875" style="17" customWidth="1"/>
    <col min="13575" max="13575" width="4.5703125" style="17" customWidth="1"/>
    <col min="13576" max="13576" width="8.140625" style="17" customWidth="1"/>
    <col min="13577" max="13577" width="27.140625" style="17" customWidth="1"/>
    <col min="13578" max="13578" width="7.140625" style="17" customWidth="1"/>
    <col min="13579" max="13580" width="8.5703125" style="17" customWidth="1"/>
    <col min="13581" max="13581" width="4.5703125" style="17" customWidth="1"/>
    <col min="13582" max="13582" width="7.42578125" style="17" customWidth="1"/>
    <col min="13583" max="13584" width="4.5703125" style="17" customWidth="1"/>
    <col min="13585" max="13585" width="7" style="17" customWidth="1"/>
    <col min="13586" max="13586" width="8.140625" style="17" customWidth="1"/>
    <col min="13587" max="13587" width="8" style="17" customWidth="1"/>
    <col min="13588" max="13588" width="7.140625" style="17" customWidth="1"/>
    <col min="13589" max="13589" width="6.5703125" style="17" customWidth="1"/>
    <col min="13590" max="13590" width="4.5703125" style="17" customWidth="1"/>
    <col min="13591" max="13591" width="7.85546875" style="17" customWidth="1"/>
    <col min="13592" max="13592" width="8.140625" style="17" customWidth="1"/>
    <col min="13593" max="13596" width="4.5703125" style="17" customWidth="1"/>
    <col min="13597" max="13597" width="11.5703125" style="17"/>
    <col min="13598" max="13598" width="8.42578125" style="17" customWidth="1"/>
    <col min="13599" max="13599" width="5.42578125" style="17" customWidth="1"/>
    <col min="13600" max="13601" width="5.140625" style="17" customWidth="1"/>
    <col min="13602" max="13602" width="6.42578125" style="17" customWidth="1"/>
    <col min="13603" max="13603" width="11.5703125" style="17"/>
    <col min="13604" max="13604" width="8.42578125" style="17" customWidth="1"/>
    <col min="13605" max="13605" width="3.140625" style="17" customWidth="1"/>
    <col min="13606" max="13606" width="5.140625" style="17" customWidth="1"/>
    <col min="13607" max="13607" width="7.42578125" style="17" customWidth="1"/>
    <col min="13608" max="13608" width="4.5703125" style="17" customWidth="1"/>
    <col min="13609" max="13824" width="11.5703125" style="17"/>
    <col min="13825" max="13825" width="1.85546875" style="17" customWidth="1"/>
    <col min="13826" max="13826" width="22.28515625" style="17" customWidth="1"/>
    <col min="13827" max="13828" width="4.5703125" style="17" customWidth="1"/>
    <col min="13829" max="13829" width="7.140625" style="17" customWidth="1"/>
    <col min="13830" max="13830" width="7.85546875" style="17" customWidth="1"/>
    <col min="13831" max="13831" width="4.5703125" style="17" customWidth="1"/>
    <col min="13832" max="13832" width="8.140625" style="17" customWidth="1"/>
    <col min="13833" max="13833" width="27.140625" style="17" customWidth="1"/>
    <col min="13834" max="13834" width="7.140625" style="17" customWidth="1"/>
    <col min="13835" max="13836" width="8.5703125" style="17" customWidth="1"/>
    <col min="13837" max="13837" width="4.5703125" style="17" customWidth="1"/>
    <col min="13838" max="13838" width="7.42578125" style="17" customWidth="1"/>
    <col min="13839" max="13840" width="4.5703125" style="17" customWidth="1"/>
    <col min="13841" max="13841" width="7" style="17" customWidth="1"/>
    <col min="13842" max="13842" width="8.140625" style="17" customWidth="1"/>
    <col min="13843" max="13843" width="8" style="17" customWidth="1"/>
    <col min="13844" max="13844" width="7.140625" style="17" customWidth="1"/>
    <col min="13845" max="13845" width="6.5703125" style="17" customWidth="1"/>
    <col min="13846" max="13846" width="4.5703125" style="17" customWidth="1"/>
    <col min="13847" max="13847" width="7.85546875" style="17" customWidth="1"/>
    <col min="13848" max="13848" width="8.140625" style="17" customWidth="1"/>
    <col min="13849" max="13852" width="4.5703125" style="17" customWidth="1"/>
    <col min="13853" max="13853" width="11.5703125" style="17"/>
    <col min="13854" max="13854" width="8.42578125" style="17" customWidth="1"/>
    <col min="13855" max="13855" width="5.42578125" style="17" customWidth="1"/>
    <col min="13856" max="13857" width="5.140625" style="17" customWidth="1"/>
    <col min="13858" max="13858" width="6.42578125" style="17" customWidth="1"/>
    <col min="13859" max="13859" width="11.5703125" style="17"/>
    <col min="13860" max="13860" width="8.42578125" style="17" customWidth="1"/>
    <col min="13861" max="13861" width="3.140625" style="17" customWidth="1"/>
    <col min="13862" max="13862" width="5.140625" style="17" customWidth="1"/>
    <col min="13863" max="13863" width="7.42578125" style="17" customWidth="1"/>
    <col min="13864" max="13864" width="4.5703125" style="17" customWidth="1"/>
    <col min="13865" max="14080" width="11.5703125" style="17"/>
    <col min="14081" max="14081" width="1.85546875" style="17" customWidth="1"/>
    <col min="14082" max="14082" width="22.28515625" style="17" customWidth="1"/>
    <col min="14083" max="14084" width="4.5703125" style="17" customWidth="1"/>
    <col min="14085" max="14085" width="7.140625" style="17" customWidth="1"/>
    <col min="14086" max="14086" width="7.85546875" style="17" customWidth="1"/>
    <col min="14087" max="14087" width="4.5703125" style="17" customWidth="1"/>
    <col min="14088" max="14088" width="8.140625" style="17" customWidth="1"/>
    <col min="14089" max="14089" width="27.140625" style="17" customWidth="1"/>
    <col min="14090" max="14090" width="7.140625" style="17" customWidth="1"/>
    <col min="14091" max="14092" width="8.5703125" style="17" customWidth="1"/>
    <col min="14093" max="14093" width="4.5703125" style="17" customWidth="1"/>
    <col min="14094" max="14094" width="7.42578125" style="17" customWidth="1"/>
    <col min="14095" max="14096" width="4.5703125" style="17" customWidth="1"/>
    <col min="14097" max="14097" width="7" style="17" customWidth="1"/>
    <col min="14098" max="14098" width="8.140625" style="17" customWidth="1"/>
    <col min="14099" max="14099" width="8" style="17" customWidth="1"/>
    <col min="14100" max="14100" width="7.140625" style="17" customWidth="1"/>
    <col min="14101" max="14101" width="6.5703125" style="17" customWidth="1"/>
    <col min="14102" max="14102" width="4.5703125" style="17" customWidth="1"/>
    <col min="14103" max="14103" width="7.85546875" style="17" customWidth="1"/>
    <col min="14104" max="14104" width="8.140625" style="17" customWidth="1"/>
    <col min="14105" max="14108" width="4.5703125" style="17" customWidth="1"/>
    <col min="14109" max="14109" width="11.5703125" style="17"/>
    <col min="14110" max="14110" width="8.42578125" style="17" customWidth="1"/>
    <col min="14111" max="14111" width="5.42578125" style="17" customWidth="1"/>
    <col min="14112" max="14113" width="5.140625" style="17" customWidth="1"/>
    <col min="14114" max="14114" width="6.42578125" style="17" customWidth="1"/>
    <col min="14115" max="14115" width="11.5703125" style="17"/>
    <col min="14116" max="14116" width="8.42578125" style="17" customWidth="1"/>
    <col min="14117" max="14117" width="3.140625" style="17" customWidth="1"/>
    <col min="14118" max="14118" width="5.140625" style="17" customWidth="1"/>
    <col min="14119" max="14119" width="7.42578125" style="17" customWidth="1"/>
    <col min="14120" max="14120" width="4.5703125" style="17" customWidth="1"/>
    <col min="14121" max="14336" width="11.5703125" style="17"/>
    <col min="14337" max="14337" width="1.85546875" style="17" customWidth="1"/>
    <col min="14338" max="14338" width="22.28515625" style="17" customWidth="1"/>
    <col min="14339" max="14340" width="4.5703125" style="17" customWidth="1"/>
    <col min="14341" max="14341" width="7.140625" style="17" customWidth="1"/>
    <col min="14342" max="14342" width="7.85546875" style="17" customWidth="1"/>
    <col min="14343" max="14343" width="4.5703125" style="17" customWidth="1"/>
    <col min="14344" max="14344" width="8.140625" style="17" customWidth="1"/>
    <col min="14345" max="14345" width="27.140625" style="17" customWidth="1"/>
    <col min="14346" max="14346" width="7.140625" style="17" customWidth="1"/>
    <col min="14347" max="14348" width="8.5703125" style="17" customWidth="1"/>
    <col min="14349" max="14349" width="4.5703125" style="17" customWidth="1"/>
    <col min="14350" max="14350" width="7.42578125" style="17" customWidth="1"/>
    <col min="14351" max="14352" width="4.5703125" style="17" customWidth="1"/>
    <col min="14353" max="14353" width="7" style="17" customWidth="1"/>
    <col min="14354" max="14354" width="8.140625" style="17" customWidth="1"/>
    <col min="14355" max="14355" width="8" style="17" customWidth="1"/>
    <col min="14356" max="14356" width="7.140625" style="17" customWidth="1"/>
    <col min="14357" max="14357" width="6.5703125" style="17" customWidth="1"/>
    <col min="14358" max="14358" width="4.5703125" style="17" customWidth="1"/>
    <col min="14359" max="14359" width="7.85546875" style="17" customWidth="1"/>
    <col min="14360" max="14360" width="8.140625" style="17" customWidth="1"/>
    <col min="14361" max="14364" width="4.5703125" style="17" customWidth="1"/>
    <col min="14365" max="14365" width="11.5703125" style="17"/>
    <col min="14366" max="14366" width="8.42578125" style="17" customWidth="1"/>
    <col min="14367" max="14367" width="5.42578125" style="17" customWidth="1"/>
    <col min="14368" max="14369" width="5.140625" style="17" customWidth="1"/>
    <col min="14370" max="14370" width="6.42578125" style="17" customWidth="1"/>
    <col min="14371" max="14371" width="11.5703125" style="17"/>
    <col min="14372" max="14372" width="8.42578125" style="17" customWidth="1"/>
    <col min="14373" max="14373" width="3.140625" style="17" customWidth="1"/>
    <col min="14374" max="14374" width="5.140625" style="17" customWidth="1"/>
    <col min="14375" max="14375" width="7.42578125" style="17" customWidth="1"/>
    <col min="14376" max="14376" width="4.5703125" style="17" customWidth="1"/>
    <col min="14377" max="14592" width="11.5703125" style="17"/>
    <col min="14593" max="14593" width="1.85546875" style="17" customWidth="1"/>
    <col min="14594" max="14594" width="22.28515625" style="17" customWidth="1"/>
    <col min="14595" max="14596" width="4.5703125" style="17" customWidth="1"/>
    <col min="14597" max="14597" width="7.140625" style="17" customWidth="1"/>
    <col min="14598" max="14598" width="7.85546875" style="17" customWidth="1"/>
    <col min="14599" max="14599" width="4.5703125" style="17" customWidth="1"/>
    <col min="14600" max="14600" width="8.140625" style="17" customWidth="1"/>
    <col min="14601" max="14601" width="27.140625" style="17" customWidth="1"/>
    <col min="14602" max="14602" width="7.140625" style="17" customWidth="1"/>
    <col min="14603" max="14604" width="8.5703125" style="17" customWidth="1"/>
    <col min="14605" max="14605" width="4.5703125" style="17" customWidth="1"/>
    <col min="14606" max="14606" width="7.42578125" style="17" customWidth="1"/>
    <col min="14607" max="14608" width="4.5703125" style="17" customWidth="1"/>
    <col min="14609" max="14609" width="7" style="17" customWidth="1"/>
    <col min="14610" max="14610" width="8.140625" style="17" customWidth="1"/>
    <col min="14611" max="14611" width="8" style="17" customWidth="1"/>
    <col min="14612" max="14612" width="7.140625" style="17" customWidth="1"/>
    <col min="14613" max="14613" width="6.5703125" style="17" customWidth="1"/>
    <col min="14614" max="14614" width="4.5703125" style="17" customWidth="1"/>
    <col min="14615" max="14615" width="7.85546875" style="17" customWidth="1"/>
    <col min="14616" max="14616" width="8.140625" style="17" customWidth="1"/>
    <col min="14617" max="14620" width="4.5703125" style="17" customWidth="1"/>
    <col min="14621" max="14621" width="11.5703125" style="17"/>
    <col min="14622" max="14622" width="8.42578125" style="17" customWidth="1"/>
    <col min="14623" max="14623" width="5.42578125" style="17" customWidth="1"/>
    <col min="14624" max="14625" width="5.140625" style="17" customWidth="1"/>
    <col min="14626" max="14626" width="6.42578125" style="17" customWidth="1"/>
    <col min="14627" max="14627" width="11.5703125" style="17"/>
    <col min="14628" max="14628" width="8.42578125" style="17" customWidth="1"/>
    <col min="14629" max="14629" width="3.140625" style="17" customWidth="1"/>
    <col min="14630" max="14630" width="5.140625" style="17" customWidth="1"/>
    <col min="14631" max="14631" width="7.42578125" style="17" customWidth="1"/>
    <col min="14632" max="14632" width="4.5703125" style="17" customWidth="1"/>
    <col min="14633" max="14848" width="11.5703125" style="17"/>
    <col min="14849" max="14849" width="1.85546875" style="17" customWidth="1"/>
    <col min="14850" max="14850" width="22.28515625" style="17" customWidth="1"/>
    <col min="14851" max="14852" width="4.5703125" style="17" customWidth="1"/>
    <col min="14853" max="14853" width="7.140625" style="17" customWidth="1"/>
    <col min="14854" max="14854" width="7.85546875" style="17" customWidth="1"/>
    <col min="14855" max="14855" width="4.5703125" style="17" customWidth="1"/>
    <col min="14856" max="14856" width="8.140625" style="17" customWidth="1"/>
    <col min="14857" max="14857" width="27.140625" style="17" customWidth="1"/>
    <col min="14858" max="14858" width="7.140625" style="17" customWidth="1"/>
    <col min="14859" max="14860" width="8.5703125" style="17" customWidth="1"/>
    <col min="14861" max="14861" width="4.5703125" style="17" customWidth="1"/>
    <col min="14862" max="14862" width="7.42578125" style="17" customWidth="1"/>
    <col min="14863" max="14864" width="4.5703125" style="17" customWidth="1"/>
    <col min="14865" max="14865" width="7" style="17" customWidth="1"/>
    <col min="14866" max="14866" width="8.140625" style="17" customWidth="1"/>
    <col min="14867" max="14867" width="8" style="17" customWidth="1"/>
    <col min="14868" max="14868" width="7.140625" style="17" customWidth="1"/>
    <col min="14869" max="14869" width="6.5703125" style="17" customWidth="1"/>
    <col min="14870" max="14870" width="4.5703125" style="17" customWidth="1"/>
    <col min="14871" max="14871" width="7.85546875" style="17" customWidth="1"/>
    <col min="14872" max="14872" width="8.140625" style="17" customWidth="1"/>
    <col min="14873" max="14876" width="4.5703125" style="17" customWidth="1"/>
    <col min="14877" max="14877" width="11.5703125" style="17"/>
    <col min="14878" max="14878" width="8.42578125" style="17" customWidth="1"/>
    <col min="14879" max="14879" width="5.42578125" style="17" customWidth="1"/>
    <col min="14880" max="14881" width="5.140625" style="17" customWidth="1"/>
    <col min="14882" max="14882" width="6.42578125" style="17" customWidth="1"/>
    <col min="14883" max="14883" width="11.5703125" style="17"/>
    <col min="14884" max="14884" width="8.42578125" style="17" customWidth="1"/>
    <col min="14885" max="14885" width="3.140625" style="17" customWidth="1"/>
    <col min="14886" max="14886" width="5.140625" style="17" customWidth="1"/>
    <col min="14887" max="14887" width="7.42578125" style="17" customWidth="1"/>
    <col min="14888" max="14888" width="4.5703125" style="17" customWidth="1"/>
    <col min="14889" max="15104" width="11.5703125" style="17"/>
    <col min="15105" max="15105" width="1.85546875" style="17" customWidth="1"/>
    <col min="15106" max="15106" width="22.28515625" style="17" customWidth="1"/>
    <col min="15107" max="15108" width="4.5703125" style="17" customWidth="1"/>
    <col min="15109" max="15109" width="7.140625" style="17" customWidth="1"/>
    <col min="15110" max="15110" width="7.85546875" style="17" customWidth="1"/>
    <col min="15111" max="15111" width="4.5703125" style="17" customWidth="1"/>
    <col min="15112" max="15112" width="8.140625" style="17" customWidth="1"/>
    <col min="15113" max="15113" width="27.140625" style="17" customWidth="1"/>
    <col min="15114" max="15114" width="7.140625" style="17" customWidth="1"/>
    <col min="15115" max="15116" width="8.5703125" style="17" customWidth="1"/>
    <col min="15117" max="15117" width="4.5703125" style="17" customWidth="1"/>
    <col min="15118" max="15118" width="7.42578125" style="17" customWidth="1"/>
    <col min="15119" max="15120" width="4.5703125" style="17" customWidth="1"/>
    <col min="15121" max="15121" width="7" style="17" customWidth="1"/>
    <col min="15122" max="15122" width="8.140625" style="17" customWidth="1"/>
    <col min="15123" max="15123" width="8" style="17" customWidth="1"/>
    <col min="15124" max="15124" width="7.140625" style="17" customWidth="1"/>
    <col min="15125" max="15125" width="6.5703125" style="17" customWidth="1"/>
    <col min="15126" max="15126" width="4.5703125" style="17" customWidth="1"/>
    <col min="15127" max="15127" width="7.85546875" style="17" customWidth="1"/>
    <col min="15128" max="15128" width="8.140625" style="17" customWidth="1"/>
    <col min="15129" max="15132" width="4.5703125" style="17" customWidth="1"/>
    <col min="15133" max="15133" width="11.5703125" style="17"/>
    <col min="15134" max="15134" width="8.42578125" style="17" customWidth="1"/>
    <col min="15135" max="15135" width="5.42578125" style="17" customWidth="1"/>
    <col min="15136" max="15137" width="5.140625" style="17" customWidth="1"/>
    <col min="15138" max="15138" width="6.42578125" style="17" customWidth="1"/>
    <col min="15139" max="15139" width="11.5703125" style="17"/>
    <col min="15140" max="15140" width="8.42578125" style="17" customWidth="1"/>
    <col min="15141" max="15141" width="3.140625" style="17" customWidth="1"/>
    <col min="15142" max="15142" width="5.140625" style="17" customWidth="1"/>
    <col min="15143" max="15143" width="7.42578125" style="17" customWidth="1"/>
    <col min="15144" max="15144" width="4.5703125" style="17" customWidth="1"/>
    <col min="15145" max="15360" width="11.5703125" style="17"/>
    <col min="15361" max="15361" width="1.85546875" style="17" customWidth="1"/>
    <col min="15362" max="15362" width="22.28515625" style="17" customWidth="1"/>
    <col min="15363" max="15364" width="4.5703125" style="17" customWidth="1"/>
    <col min="15365" max="15365" width="7.140625" style="17" customWidth="1"/>
    <col min="15366" max="15366" width="7.85546875" style="17" customWidth="1"/>
    <col min="15367" max="15367" width="4.5703125" style="17" customWidth="1"/>
    <col min="15368" max="15368" width="8.140625" style="17" customWidth="1"/>
    <col min="15369" max="15369" width="27.140625" style="17" customWidth="1"/>
    <col min="15370" max="15370" width="7.140625" style="17" customWidth="1"/>
    <col min="15371" max="15372" width="8.5703125" style="17" customWidth="1"/>
    <col min="15373" max="15373" width="4.5703125" style="17" customWidth="1"/>
    <col min="15374" max="15374" width="7.42578125" style="17" customWidth="1"/>
    <col min="15375" max="15376" width="4.5703125" style="17" customWidth="1"/>
    <col min="15377" max="15377" width="7" style="17" customWidth="1"/>
    <col min="15378" max="15378" width="8.140625" style="17" customWidth="1"/>
    <col min="15379" max="15379" width="8" style="17" customWidth="1"/>
    <col min="15380" max="15380" width="7.140625" style="17" customWidth="1"/>
    <col min="15381" max="15381" width="6.5703125" style="17" customWidth="1"/>
    <col min="15382" max="15382" width="4.5703125" style="17" customWidth="1"/>
    <col min="15383" max="15383" width="7.85546875" style="17" customWidth="1"/>
    <col min="15384" max="15384" width="8.140625" style="17" customWidth="1"/>
    <col min="15385" max="15388" width="4.5703125" style="17" customWidth="1"/>
    <col min="15389" max="15389" width="11.5703125" style="17"/>
    <col min="15390" max="15390" width="8.42578125" style="17" customWidth="1"/>
    <col min="15391" max="15391" width="5.42578125" style="17" customWidth="1"/>
    <col min="15392" max="15393" width="5.140625" style="17" customWidth="1"/>
    <col min="15394" max="15394" width="6.42578125" style="17" customWidth="1"/>
    <col min="15395" max="15395" width="11.5703125" style="17"/>
    <col min="15396" max="15396" width="8.42578125" style="17" customWidth="1"/>
    <col min="15397" max="15397" width="3.140625" style="17" customWidth="1"/>
    <col min="15398" max="15398" width="5.140625" style="17" customWidth="1"/>
    <col min="15399" max="15399" width="7.42578125" style="17" customWidth="1"/>
    <col min="15400" max="15400" width="4.5703125" style="17" customWidth="1"/>
    <col min="15401" max="15616" width="11.5703125" style="17"/>
    <col min="15617" max="15617" width="1.85546875" style="17" customWidth="1"/>
    <col min="15618" max="15618" width="22.28515625" style="17" customWidth="1"/>
    <col min="15619" max="15620" width="4.5703125" style="17" customWidth="1"/>
    <col min="15621" max="15621" width="7.140625" style="17" customWidth="1"/>
    <col min="15622" max="15622" width="7.85546875" style="17" customWidth="1"/>
    <col min="15623" max="15623" width="4.5703125" style="17" customWidth="1"/>
    <col min="15624" max="15624" width="8.140625" style="17" customWidth="1"/>
    <col min="15625" max="15625" width="27.140625" style="17" customWidth="1"/>
    <col min="15626" max="15626" width="7.140625" style="17" customWidth="1"/>
    <col min="15627" max="15628" width="8.5703125" style="17" customWidth="1"/>
    <col min="15629" max="15629" width="4.5703125" style="17" customWidth="1"/>
    <col min="15630" max="15630" width="7.42578125" style="17" customWidth="1"/>
    <col min="15631" max="15632" width="4.5703125" style="17" customWidth="1"/>
    <col min="15633" max="15633" width="7" style="17" customWidth="1"/>
    <col min="15634" max="15634" width="8.140625" style="17" customWidth="1"/>
    <col min="15635" max="15635" width="8" style="17" customWidth="1"/>
    <col min="15636" max="15636" width="7.140625" style="17" customWidth="1"/>
    <col min="15637" max="15637" width="6.5703125" style="17" customWidth="1"/>
    <col min="15638" max="15638" width="4.5703125" style="17" customWidth="1"/>
    <col min="15639" max="15639" width="7.85546875" style="17" customWidth="1"/>
    <col min="15640" max="15640" width="8.140625" style="17" customWidth="1"/>
    <col min="15641" max="15644" width="4.5703125" style="17" customWidth="1"/>
    <col min="15645" max="15645" width="11.5703125" style="17"/>
    <col min="15646" max="15646" width="8.42578125" style="17" customWidth="1"/>
    <col min="15647" max="15647" width="5.42578125" style="17" customWidth="1"/>
    <col min="15648" max="15649" width="5.140625" style="17" customWidth="1"/>
    <col min="15650" max="15650" width="6.42578125" style="17" customWidth="1"/>
    <col min="15651" max="15651" width="11.5703125" style="17"/>
    <col min="15652" max="15652" width="8.42578125" style="17" customWidth="1"/>
    <col min="15653" max="15653" width="3.140625" style="17" customWidth="1"/>
    <col min="15654" max="15654" width="5.140625" style="17" customWidth="1"/>
    <col min="15655" max="15655" width="7.42578125" style="17" customWidth="1"/>
    <col min="15656" max="15656" width="4.5703125" style="17" customWidth="1"/>
    <col min="15657" max="15872" width="11.5703125" style="17"/>
    <col min="15873" max="15873" width="1.85546875" style="17" customWidth="1"/>
    <col min="15874" max="15874" width="22.28515625" style="17" customWidth="1"/>
    <col min="15875" max="15876" width="4.5703125" style="17" customWidth="1"/>
    <col min="15877" max="15877" width="7.140625" style="17" customWidth="1"/>
    <col min="15878" max="15878" width="7.85546875" style="17" customWidth="1"/>
    <col min="15879" max="15879" width="4.5703125" style="17" customWidth="1"/>
    <col min="15880" max="15880" width="8.140625" style="17" customWidth="1"/>
    <col min="15881" max="15881" width="27.140625" style="17" customWidth="1"/>
    <col min="15882" max="15882" width="7.140625" style="17" customWidth="1"/>
    <col min="15883" max="15884" width="8.5703125" style="17" customWidth="1"/>
    <col min="15885" max="15885" width="4.5703125" style="17" customWidth="1"/>
    <col min="15886" max="15886" width="7.42578125" style="17" customWidth="1"/>
    <col min="15887" max="15888" width="4.5703125" style="17" customWidth="1"/>
    <col min="15889" max="15889" width="7" style="17" customWidth="1"/>
    <col min="15890" max="15890" width="8.140625" style="17" customWidth="1"/>
    <col min="15891" max="15891" width="8" style="17" customWidth="1"/>
    <col min="15892" max="15892" width="7.140625" style="17" customWidth="1"/>
    <col min="15893" max="15893" width="6.5703125" style="17" customWidth="1"/>
    <col min="15894" max="15894" width="4.5703125" style="17" customWidth="1"/>
    <col min="15895" max="15895" width="7.85546875" style="17" customWidth="1"/>
    <col min="15896" max="15896" width="8.140625" style="17" customWidth="1"/>
    <col min="15897" max="15900" width="4.5703125" style="17" customWidth="1"/>
    <col min="15901" max="15901" width="11.5703125" style="17"/>
    <col min="15902" max="15902" width="8.42578125" style="17" customWidth="1"/>
    <col min="15903" max="15903" width="5.42578125" style="17" customWidth="1"/>
    <col min="15904" max="15905" width="5.140625" style="17" customWidth="1"/>
    <col min="15906" max="15906" width="6.42578125" style="17" customWidth="1"/>
    <col min="15907" max="15907" width="11.5703125" style="17"/>
    <col min="15908" max="15908" width="8.42578125" style="17" customWidth="1"/>
    <col min="15909" max="15909" width="3.140625" style="17" customWidth="1"/>
    <col min="15910" max="15910" width="5.140625" style="17" customWidth="1"/>
    <col min="15911" max="15911" width="7.42578125" style="17" customWidth="1"/>
    <col min="15912" max="15912" width="4.5703125" style="17" customWidth="1"/>
    <col min="15913" max="16128" width="11.5703125" style="17"/>
    <col min="16129" max="16129" width="1.85546875" style="17" customWidth="1"/>
    <col min="16130" max="16130" width="22.28515625" style="17" customWidth="1"/>
    <col min="16131" max="16132" width="4.5703125" style="17" customWidth="1"/>
    <col min="16133" max="16133" width="7.140625" style="17" customWidth="1"/>
    <col min="16134" max="16134" width="7.85546875" style="17" customWidth="1"/>
    <col min="16135" max="16135" width="4.5703125" style="17" customWidth="1"/>
    <col min="16136" max="16136" width="8.140625" style="17" customWidth="1"/>
    <col min="16137" max="16137" width="27.140625" style="17" customWidth="1"/>
    <col min="16138" max="16138" width="7.140625" style="17" customWidth="1"/>
    <col min="16139" max="16140" width="8.5703125" style="17" customWidth="1"/>
    <col min="16141" max="16141" width="4.5703125" style="17" customWidth="1"/>
    <col min="16142" max="16142" width="7.42578125" style="17" customWidth="1"/>
    <col min="16143" max="16144" width="4.5703125" style="17" customWidth="1"/>
    <col min="16145" max="16145" width="7" style="17" customWidth="1"/>
    <col min="16146" max="16146" width="8.140625" style="17" customWidth="1"/>
    <col min="16147" max="16147" width="8" style="17" customWidth="1"/>
    <col min="16148" max="16148" width="7.140625" style="17" customWidth="1"/>
    <col min="16149" max="16149" width="6.5703125" style="17" customWidth="1"/>
    <col min="16150" max="16150" width="4.5703125" style="17" customWidth="1"/>
    <col min="16151" max="16151" width="7.85546875" style="17" customWidth="1"/>
    <col min="16152" max="16152" width="8.140625" style="17" customWidth="1"/>
    <col min="16153" max="16156" width="4.5703125" style="17" customWidth="1"/>
    <col min="16157" max="16157" width="11.5703125" style="17"/>
    <col min="16158" max="16158" width="8.42578125" style="17" customWidth="1"/>
    <col min="16159" max="16159" width="5.42578125" style="17" customWidth="1"/>
    <col min="16160" max="16161" width="5.140625" style="17" customWidth="1"/>
    <col min="16162" max="16162" width="6.42578125" style="17" customWidth="1"/>
    <col min="16163" max="16163" width="11.5703125" style="17"/>
    <col min="16164" max="16164" width="8.42578125" style="17" customWidth="1"/>
    <col min="16165" max="16165" width="3.140625" style="17" customWidth="1"/>
    <col min="16166" max="16166" width="5.140625" style="17" customWidth="1"/>
    <col min="16167" max="16167" width="7.42578125" style="17" customWidth="1"/>
    <col min="16168" max="16168" width="4.5703125" style="17" customWidth="1"/>
    <col min="16169" max="16384" width="11.5703125" style="17"/>
  </cols>
  <sheetData>
    <row r="1" spans="3:16" ht="15" thickBot="1"/>
    <row r="2" spans="3:16">
      <c r="C2" s="18" t="s">
        <v>82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3:16" ht="15" thickBot="1"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3:16" ht="27" customHeight="1">
      <c r="C4" s="24" t="s">
        <v>83</v>
      </c>
      <c r="D4" s="25"/>
      <c r="E4" s="25"/>
      <c r="F4" s="25"/>
      <c r="G4" s="25"/>
      <c r="H4" s="25"/>
      <c r="I4" s="25"/>
      <c r="J4" s="26">
        <v>1145</v>
      </c>
      <c r="K4" s="27">
        <v>0</v>
      </c>
      <c r="L4" s="27"/>
      <c r="M4" s="27"/>
      <c r="N4" s="27"/>
      <c r="O4" s="27"/>
      <c r="P4" s="28" t="s">
        <v>84</v>
      </c>
    </row>
    <row r="5" spans="3:16" ht="27" customHeight="1">
      <c r="C5" s="29" t="s">
        <v>85</v>
      </c>
      <c r="D5" s="30"/>
      <c r="E5" s="30"/>
      <c r="F5" s="30"/>
      <c r="G5" s="30"/>
      <c r="H5" s="30"/>
      <c r="I5" s="30"/>
      <c r="J5" s="31">
        <v>1146</v>
      </c>
      <c r="K5" s="32">
        <v>0</v>
      </c>
      <c r="L5" s="32"/>
      <c r="M5" s="32"/>
      <c r="N5" s="32"/>
      <c r="O5" s="32"/>
      <c r="P5" s="33" t="s">
        <v>86</v>
      </c>
    </row>
    <row r="6" spans="3:16" ht="27" customHeight="1">
      <c r="C6" s="29" t="s">
        <v>87</v>
      </c>
      <c r="D6" s="30"/>
      <c r="E6" s="30"/>
      <c r="F6" s="30"/>
      <c r="G6" s="30"/>
      <c r="H6" s="30"/>
      <c r="I6" s="30"/>
      <c r="J6" s="31">
        <v>1177</v>
      </c>
      <c r="K6" s="32">
        <f>+K4*13.3%</f>
        <v>0</v>
      </c>
      <c r="L6" s="32"/>
      <c r="M6" s="32"/>
      <c r="N6" s="32"/>
      <c r="O6" s="32"/>
      <c r="P6" s="34" t="s">
        <v>84</v>
      </c>
    </row>
    <row r="7" spans="3:16" ht="27" customHeight="1">
      <c r="C7" s="29" t="s">
        <v>88</v>
      </c>
      <c r="D7" s="30"/>
      <c r="E7" s="30"/>
      <c r="F7" s="30"/>
      <c r="G7" s="30"/>
      <c r="H7" s="30"/>
      <c r="I7" s="30"/>
      <c r="J7" s="31">
        <v>893</v>
      </c>
      <c r="K7" s="32">
        <v>132960000.00000001</v>
      </c>
      <c r="L7" s="32"/>
      <c r="M7" s="32"/>
      <c r="N7" s="32"/>
      <c r="O7" s="32"/>
      <c r="P7" s="34" t="s">
        <v>84</v>
      </c>
    </row>
    <row r="8" spans="3:16" ht="27" customHeight="1">
      <c r="C8" s="35" t="s">
        <v>89</v>
      </c>
      <c r="D8" s="36"/>
      <c r="E8" s="36"/>
      <c r="F8" s="36"/>
      <c r="G8" s="36"/>
      <c r="H8" s="36"/>
      <c r="I8" s="36"/>
      <c r="J8" s="37">
        <v>894</v>
      </c>
      <c r="K8" s="32"/>
      <c r="L8" s="32"/>
      <c r="M8" s="32"/>
      <c r="N8" s="32"/>
      <c r="O8" s="32"/>
      <c r="P8" s="33" t="s">
        <v>86</v>
      </c>
    </row>
    <row r="9" spans="3:16" ht="27" customHeight="1">
      <c r="C9" s="29" t="s">
        <v>90</v>
      </c>
      <c r="D9" s="30"/>
      <c r="E9" s="30"/>
      <c r="F9" s="30"/>
      <c r="G9" s="30"/>
      <c r="H9" s="30"/>
      <c r="I9" s="30"/>
      <c r="J9" s="31">
        <v>1694</v>
      </c>
      <c r="K9" s="32">
        <v>362366615.38461542</v>
      </c>
      <c r="L9" s="32"/>
      <c r="M9" s="32"/>
      <c r="N9" s="32"/>
      <c r="O9" s="32"/>
      <c r="P9" s="34" t="s">
        <v>84</v>
      </c>
    </row>
    <row r="10" spans="3:16" ht="27" customHeight="1">
      <c r="C10" s="29" t="s">
        <v>91</v>
      </c>
      <c r="D10" s="30"/>
      <c r="E10" s="30"/>
      <c r="F10" s="30"/>
      <c r="G10" s="30"/>
      <c r="H10" s="30"/>
      <c r="I10" s="30"/>
      <c r="J10" s="31">
        <v>1695</v>
      </c>
      <c r="K10" s="32"/>
      <c r="L10" s="32"/>
      <c r="M10" s="32"/>
      <c r="N10" s="32"/>
      <c r="O10" s="32"/>
      <c r="P10" s="33" t="s">
        <v>86</v>
      </c>
    </row>
    <row r="11" spans="3:16" ht="27" customHeight="1">
      <c r="C11" s="29" t="s">
        <v>92</v>
      </c>
      <c r="D11" s="30"/>
      <c r="E11" s="30"/>
      <c r="F11" s="30"/>
      <c r="G11" s="30"/>
      <c r="H11" s="30"/>
      <c r="I11" s="30"/>
      <c r="J11" s="31">
        <v>1696</v>
      </c>
      <c r="K11" s="32">
        <v>0</v>
      </c>
      <c r="L11" s="32"/>
      <c r="M11" s="32"/>
      <c r="N11" s="32"/>
      <c r="O11" s="32"/>
      <c r="P11" s="34" t="s">
        <v>84</v>
      </c>
    </row>
    <row r="12" spans="3:16" ht="27" customHeight="1">
      <c r="C12" s="29" t="s">
        <v>93</v>
      </c>
      <c r="D12" s="30"/>
      <c r="E12" s="30"/>
      <c r="F12" s="30"/>
      <c r="G12" s="30"/>
      <c r="H12" s="30"/>
      <c r="I12" s="30"/>
      <c r="J12" s="31">
        <v>1178</v>
      </c>
      <c r="K12" s="32">
        <v>0</v>
      </c>
      <c r="L12" s="32"/>
      <c r="M12" s="32"/>
      <c r="N12" s="32"/>
      <c r="O12" s="32"/>
      <c r="P12" s="34" t="s">
        <v>84</v>
      </c>
    </row>
    <row r="13" spans="3:16" ht="27" customHeight="1">
      <c r="C13" s="29" t="s">
        <v>94</v>
      </c>
      <c r="D13" s="30"/>
      <c r="E13" s="30"/>
      <c r="F13" s="30"/>
      <c r="G13" s="30"/>
      <c r="H13" s="30"/>
      <c r="I13" s="30"/>
      <c r="J13" s="31">
        <v>1179</v>
      </c>
      <c r="K13" s="32"/>
      <c r="L13" s="32"/>
      <c r="M13" s="32"/>
      <c r="N13" s="32"/>
      <c r="O13" s="32"/>
      <c r="P13" s="33" t="s">
        <v>86</v>
      </c>
    </row>
    <row r="14" spans="3:16" ht="27" customHeight="1">
      <c r="C14" s="29" t="s">
        <v>95</v>
      </c>
      <c r="D14" s="30"/>
      <c r="E14" s="30"/>
      <c r="F14" s="30"/>
      <c r="G14" s="30"/>
      <c r="H14" s="30"/>
      <c r="I14" s="30"/>
      <c r="J14" s="31">
        <v>1180</v>
      </c>
      <c r="K14" s="32"/>
      <c r="L14" s="32"/>
      <c r="M14" s="32"/>
      <c r="N14" s="32"/>
      <c r="O14" s="32"/>
      <c r="P14" s="34" t="s">
        <v>84</v>
      </c>
    </row>
    <row r="15" spans="3:16" ht="27" customHeight="1">
      <c r="C15" s="35" t="s">
        <v>96</v>
      </c>
      <c r="D15" s="36"/>
      <c r="E15" s="36"/>
      <c r="F15" s="36"/>
      <c r="G15" s="36"/>
      <c r="H15" s="36"/>
      <c r="I15" s="36"/>
      <c r="J15" s="37">
        <v>1181</v>
      </c>
      <c r="K15" s="32"/>
      <c r="L15" s="32"/>
      <c r="M15" s="32"/>
      <c r="N15" s="32"/>
      <c r="O15" s="32"/>
      <c r="P15" s="33" t="s">
        <v>86</v>
      </c>
    </row>
    <row r="16" spans="3:16" ht="27" customHeight="1">
      <c r="C16" s="29" t="s">
        <v>97</v>
      </c>
      <c r="D16" s="30"/>
      <c r="E16" s="30"/>
      <c r="F16" s="30"/>
      <c r="G16" s="30"/>
      <c r="H16" s="30"/>
      <c r="I16" s="30"/>
      <c r="J16" s="31">
        <v>1182</v>
      </c>
      <c r="K16" s="32">
        <v>106000000</v>
      </c>
      <c r="L16" s="32"/>
      <c r="M16" s="32"/>
      <c r="N16" s="32"/>
      <c r="O16" s="32"/>
      <c r="P16" s="33" t="s">
        <v>86</v>
      </c>
    </row>
    <row r="17" spans="3:19" ht="27" customHeight="1">
      <c r="C17" s="35" t="s">
        <v>98</v>
      </c>
      <c r="D17" s="36"/>
      <c r="E17" s="36"/>
      <c r="F17" s="36"/>
      <c r="G17" s="36"/>
      <c r="H17" s="36"/>
      <c r="I17" s="36"/>
      <c r="J17" s="37">
        <v>1697</v>
      </c>
      <c r="K17" s="32">
        <v>2800000</v>
      </c>
      <c r="L17" s="32"/>
      <c r="M17" s="32"/>
      <c r="N17" s="32"/>
      <c r="O17" s="32"/>
      <c r="P17" s="33" t="s">
        <v>86</v>
      </c>
    </row>
    <row r="18" spans="3:19" ht="27" customHeight="1">
      <c r="C18" s="35" t="s">
        <v>99</v>
      </c>
      <c r="D18" s="36"/>
      <c r="E18" s="36"/>
      <c r="F18" s="36"/>
      <c r="G18" s="36"/>
      <c r="H18" s="36"/>
      <c r="I18" s="36"/>
      <c r="J18" s="37">
        <v>1186</v>
      </c>
      <c r="K18" s="32"/>
      <c r="L18" s="32"/>
      <c r="M18" s="32"/>
      <c r="N18" s="32"/>
      <c r="O18" s="32"/>
      <c r="P18" s="38" t="s">
        <v>84</v>
      </c>
    </row>
    <row r="19" spans="3:19" ht="27" customHeight="1">
      <c r="C19" s="29" t="s">
        <v>100</v>
      </c>
      <c r="D19" s="30"/>
      <c r="E19" s="30"/>
      <c r="F19" s="30"/>
      <c r="G19" s="30"/>
      <c r="H19" s="30"/>
      <c r="I19" s="30"/>
      <c r="J19" s="31">
        <v>1187</v>
      </c>
      <c r="K19" s="32"/>
      <c r="L19" s="32"/>
      <c r="M19" s="32"/>
      <c r="N19" s="32"/>
      <c r="O19" s="32"/>
      <c r="P19" s="33" t="s">
        <v>86</v>
      </c>
    </row>
    <row r="20" spans="3:19" ht="27" customHeight="1">
      <c r="C20" s="35" t="s">
        <v>101</v>
      </c>
      <c r="D20" s="36"/>
      <c r="E20" s="36"/>
      <c r="F20" s="36"/>
      <c r="G20" s="36"/>
      <c r="H20" s="36"/>
      <c r="I20" s="36"/>
      <c r="J20" s="37">
        <v>1700</v>
      </c>
      <c r="K20" s="32"/>
      <c r="L20" s="32"/>
      <c r="M20" s="32"/>
      <c r="N20" s="32"/>
      <c r="O20" s="32"/>
      <c r="P20" s="33" t="s">
        <v>86</v>
      </c>
    </row>
    <row r="21" spans="3:19" ht="27" customHeight="1">
      <c r="C21" s="35" t="s">
        <v>102</v>
      </c>
      <c r="D21" s="36"/>
      <c r="E21" s="36"/>
      <c r="F21" s="36"/>
      <c r="G21" s="36"/>
      <c r="H21" s="36"/>
      <c r="I21" s="36"/>
      <c r="J21" s="37">
        <v>1188</v>
      </c>
      <c r="K21" s="32"/>
      <c r="L21" s="32"/>
      <c r="M21" s="32"/>
      <c r="N21" s="32"/>
      <c r="O21" s="32"/>
      <c r="P21" s="33" t="s">
        <v>86</v>
      </c>
    </row>
    <row r="22" spans="3:19" ht="27" customHeight="1">
      <c r="C22" s="35" t="s">
        <v>103</v>
      </c>
      <c r="D22" s="36"/>
      <c r="E22" s="36"/>
      <c r="F22" s="36"/>
      <c r="G22" s="36"/>
      <c r="H22" s="36"/>
      <c r="I22" s="36"/>
      <c r="J22" s="37">
        <v>1701</v>
      </c>
      <c r="K22" s="32">
        <v>253566615.38461542</v>
      </c>
      <c r="L22" s="32"/>
      <c r="M22" s="32"/>
      <c r="N22" s="32"/>
      <c r="O22" s="32"/>
      <c r="P22" s="38" t="s">
        <v>84</v>
      </c>
    </row>
    <row r="23" spans="3:19" ht="27" customHeight="1">
      <c r="C23" s="35" t="s">
        <v>104</v>
      </c>
      <c r="D23" s="36"/>
      <c r="E23" s="36"/>
      <c r="F23" s="36"/>
      <c r="G23" s="36"/>
      <c r="H23" s="36"/>
      <c r="I23" s="36"/>
      <c r="J23" s="37">
        <v>1702</v>
      </c>
      <c r="K23" s="32">
        <f>+'[12]RLI AT 2022'!E69</f>
        <v>0</v>
      </c>
      <c r="L23" s="32"/>
      <c r="M23" s="32"/>
      <c r="N23" s="32"/>
      <c r="O23" s="32"/>
      <c r="P23" s="38" t="s">
        <v>84</v>
      </c>
    </row>
    <row r="24" spans="3:19" ht="27" customHeight="1">
      <c r="C24" s="35" t="s">
        <v>105</v>
      </c>
      <c r="D24" s="36"/>
      <c r="E24" s="36"/>
      <c r="F24" s="36"/>
      <c r="G24" s="36"/>
      <c r="H24" s="36"/>
      <c r="I24" s="36"/>
      <c r="J24" s="37">
        <v>1189</v>
      </c>
      <c r="K24" s="32"/>
      <c r="L24" s="32"/>
      <c r="M24" s="32"/>
      <c r="N24" s="32"/>
      <c r="O24" s="32"/>
      <c r="P24" s="38" t="s">
        <v>84</v>
      </c>
    </row>
    <row r="25" spans="3:19" ht="27" customHeight="1" thickBot="1">
      <c r="C25" s="39" t="s">
        <v>106</v>
      </c>
      <c r="D25" s="40"/>
      <c r="E25" s="40"/>
      <c r="F25" s="40"/>
      <c r="G25" s="40"/>
      <c r="H25" s="40"/>
      <c r="I25" s="40"/>
      <c r="J25" s="41">
        <v>1190</v>
      </c>
      <c r="K25" s="32"/>
      <c r="L25" s="32"/>
      <c r="M25" s="32"/>
      <c r="N25" s="32"/>
      <c r="O25" s="32"/>
      <c r="P25" s="42" t="s">
        <v>86</v>
      </c>
    </row>
    <row r="26" spans="3:19" ht="27" customHeight="1" thickBot="1">
      <c r="C26" s="43" t="s">
        <v>107</v>
      </c>
      <c r="D26" s="44"/>
      <c r="E26" s="44"/>
      <c r="F26" s="44"/>
      <c r="G26" s="44"/>
      <c r="H26" s="44"/>
      <c r="I26" s="44"/>
      <c r="J26" s="45">
        <v>645</v>
      </c>
      <c r="K26" s="46">
        <f>+K4-K5+K6+K7-K8+K9-K10+K11+K12-K13+K14-K15-K16-K17+K18-K19-K20-K21+K22+K23+K24-K25</f>
        <v>640093230.76923084</v>
      </c>
      <c r="L26" s="46"/>
      <c r="M26" s="46"/>
      <c r="N26" s="46"/>
      <c r="O26" s="46"/>
      <c r="P26" s="47" t="s">
        <v>108</v>
      </c>
      <c r="R26" s="48">
        <f>+K26</f>
        <v>640093230.76923084</v>
      </c>
      <c r="S26" s="48"/>
    </row>
    <row r="27" spans="3:19" ht="27" customHeight="1" thickBot="1">
      <c r="C27" s="43" t="s">
        <v>109</v>
      </c>
      <c r="D27" s="44"/>
      <c r="E27" s="44"/>
      <c r="F27" s="44"/>
      <c r="G27" s="44"/>
      <c r="H27" s="44"/>
      <c r="I27" s="44"/>
      <c r="J27" s="45">
        <v>646</v>
      </c>
      <c r="K27" s="46"/>
      <c r="L27" s="46"/>
      <c r="M27" s="46"/>
      <c r="N27" s="46"/>
      <c r="O27" s="46"/>
      <c r="P27" s="47" t="s">
        <v>108</v>
      </c>
    </row>
  </sheetData>
  <mergeCells count="49">
    <mergeCell ref="C25:I25"/>
    <mergeCell ref="K25:O25"/>
    <mergeCell ref="C26:I26"/>
    <mergeCell ref="K26:O26"/>
    <mergeCell ref="C27:I27"/>
    <mergeCell ref="K27:O27"/>
    <mergeCell ref="C22:I22"/>
    <mergeCell ref="K22:O22"/>
    <mergeCell ref="C23:I23"/>
    <mergeCell ref="K23:O23"/>
    <mergeCell ref="C24:I24"/>
    <mergeCell ref="K24:O24"/>
    <mergeCell ref="C19:I19"/>
    <mergeCell ref="K19:O19"/>
    <mergeCell ref="C20:I20"/>
    <mergeCell ref="K20:O20"/>
    <mergeCell ref="C21:I21"/>
    <mergeCell ref="K21:O21"/>
    <mergeCell ref="C16:I16"/>
    <mergeCell ref="K16:O16"/>
    <mergeCell ref="C17:I17"/>
    <mergeCell ref="K17:O17"/>
    <mergeCell ref="C18:I18"/>
    <mergeCell ref="K18:O18"/>
    <mergeCell ref="C13:I13"/>
    <mergeCell ref="K13:O13"/>
    <mergeCell ref="C14:I14"/>
    <mergeCell ref="K14:O14"/>
    <mergeCell ref="C15:I15"/>
    <mergeCell ref="K15:O15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2:P3"/>
    <mergeCell ref="C4:I4"/>
    <mergeCell ref="K4:O4"/>
    <mergeCell ref="C5:I5"/>
    <mergeCell ref="K5:O5"/>
    <mergeCell ref="C6:I6"/>
    <mergeCell ref="K6:O6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9"/>
  <sheetViews>
    <sheetView showGridLines="0" zoomScaleNormal="100" workbookViewId="0">
      <selection activeCell="M22" sqref="M22:Q22"/>
    </sheetView>
  </sheetViews>
  <sheetFormatPr baseColWidth="10" defaultColWidth="11.5703125" defaultRowHeight="15"/>
  <cols>
    <col min="1" max="1" width="1.85546875" style="17" customWidth="1"/>
    <col min="2" max="2" width="8.5703125" style="17" customWidth="1"/>
    <col min="3" max="3" width="8.140625" style="163" customWidth="1"/>
    <col min="4" max="5" width="4.5703125" style="17" customWidth="1"/>
    <col min="6" max="6" width="7.140625" style="17" customWidth="1"/>
    <col min="7" max="7" width="7.85546875" style="17" customWidth="1"/>
    <col min="8" max="8" width="4.5703125" style="17" customWidth="1"/>
    <col min="9" max="9" width="8.140625" style="17" customWidth="1"/>
    <col min="10" max="10" width="9.42578125" style="17" customWidth="1"/>
    <col min="11" max="11" width="7.140625" style="17" customWidth="1"/>
    <col min="12" max="13" width="8.5703125" style="17" customWidth="1"/>
    <col min="14" max="14" width="4.5703125" style="17" customWidth="1"/>
    <col min="15" max="15" width="7.42578125" style="17" customWidth="1"/>
    <col min="16" max="17" width="4.5703125" style="17" customWidth="1"/>
    <col min="18" max="18" width="7" style="17" customWidth="1"/>
    <col min="19" max="19" width="8.140625" style="17" customWidth="1"/>
    <col min="20" max="20" width="8" style="17" customWidth="1"/>
    <col min="21" max="21" width="7.140625" style="17" customWidth="1"/>
    <col min="22" max="22" width="15.5703125" style="17" bestFit="1" customWidth="1"/>
    <col min="23" max="23" width="4.5703125" style="17" customWidth="1"/>
    <col min="24" max="24" width="7.85546875" style="17" customWidth="1"/>
    <col min="25" max="25" width="8.140625" style="17" customWidth="1"/>
    <col min="26" max="29" width="4.5703125" style="17" customWidth="1"/>
    <col min="30" max="30" width="11.5703125" style="17"/>
    <col min="31" max="31" width="8.42578125" style="17" customWidth="1"/>
    <col min="32" max="32" width="5.42578125" style="17" customWidth="1"/>
    <col min="33" max="34" width="5.140625" style="17" customWidth="1"/>
    <col min="35" max="35" width="6.42578125" style="17" customWidth="1"/>
    <col min="36" max="36" width="11.5703125" style="17"/>
    <col min="37" max="37" width="8.42578125" style="17" customWidth="1"/>
    <col min="38" max="38" width="3.140625" style="17" customWidth="1"/>
    <col min="39" max="39" width="5.140625" style="17" customWidth="1"/>
    <col min="40" max="40" width="7.42578125" style="17" customWidth="1"/>
    <col min="41" max="41" width="4.5703125" style="17" customWidth="1"/>
    <col min="42" max="256" width="11.5703125" style="17"/>
    <col min="257" max="257" width="1.85546875" style="17" customWidth="1"/>
    <col min="258" max="258" width="8.5703125" style="17" customWidth="1"/>
    <col min="259" max="259" width="8.140625" style="17" customWidth="1"/>
    <col min="260" max="261" width="4.5703125" style="17" customWidth="1"/>
    <col min="262" max="262" width="7.140625" style="17" customWidth="1"/>
    <col min="263" max="263" width="7.85546875" style="17" customWidth="1"/>
    <col min="264" max="264" width="4.5703125" style="17" customWidth="1"/>
    <col min="265" max="265" width="8.140625" style="17" customWidth="1"/>
    <col min="266" max="266" width="9.42578125" style="17" customWidth="1"/>
    <col min="267" max="267" width="7.140625" style="17" customWidth="1"/>
    <col min="268" max="269" width="8.5703125" style="17" customWidth="1"/>
    <col min="270" max="270" width="4.5703125" style="17" customWidth="1"/>
    <col min="271" max="271" width="7.42578125" style="17" customWidth="1"/>
    <col min="272" max="273" width="4.5703125" style="17" customWidth="1"/>
    <col min="274" max="274" width="7" style="17" customWidth="1"/>
    <col min="275" max="275" width="8.140625" style="17" customWidth="1"/>
    <col min="276" max="276" width="8" style="17" customWidth="1"/>
    <col min="277" max="277" width="7.140625" style="17" customWidth="1"/>
    <col min="278" max="278" width="6.5703125" style="17" customWidth="1"/>
    <col min="279" max="279" width="4.5703125" style="17" customWidth="1"/>
    <col min="280" max="280" width="7.85546875" style="17" customWidth="1"/>
    <col min="281" max="281" width="8.140625" style="17" customWidth="1"/>
    <col min="282" max="285" width="4.5703125" style="17" customWidth="1"/>
    <col min="286" max="286" width="11.5703125" style="17"/>
    <col min="287" max="287" width="8.42578125" style="17" customWidth="1"/>
    <col min="288" max="288" width="5.42578125" style="17" customWidth="1"/>
    <col min="289" max="290" width="5.140625" style="17" customWidth="1"/>
    <col min="291" max="291" width="6.42578125" style="17" customWidth="1"/>
    <col min="292" max="292" width="11.5703125" style="17"/>
    <col min="293" max="293" width="8.42578125" style="17" customWidth="1"/>
    <col min="294" max="294" width="3.140625" style="17" customWidth="1"/>
    <col min="295" max="295" width="5.140625" style="17" customWidth="1"/>
    <col min="296" max="296" width="7.42578125" style="17" customWidth="1"/>
    <col min="297" max="297" width="4.5703125" style="17" customWidth="1"/>
    <col min="298" max="512" width="11.5703125" style="17"/>
    <col min="513" max="513" width="1.85546875" style="17" customWidth="1"/>
    <col min="514" max="514" width="8.5703125" style="17" customWidth="1"/>
    <col min="515" max="515" width="8.140625" style="17" customWidth="1"/>
    <col min="516" max="517" width="4.5703125" style="17" customWidth="1"/>
    <col min="518" max="518" width="7.140625" style="17" customWidth="1"/>
    <col min="519" max="519" width="7.85546875" style="17" customWidth="1"/>
    <col min="520" max="520" width="4.5703125" style="17" customWidth="1"/>
    <col min="521" max="521" width="8.140625" style="17" customWidth="1"/>
    <col min="522" max="522" width="9.42578125" style="17" customWidth="1"/>
    <col min="523" max="523" width="7.140625" style="17" customWidth="1"/>
    <col min="524" max="525" width="8.5703125" style="17" customWidth="1"/>
    <col min="526" max="526" width="4.5703125" style="17" customWidth="1"/>
    <col min="527" max="527" width="7.42578125" style="17" customWidth="1"/>
    <col min="528" max="529" width="4.5703125" style="17" customWidth="1"/>
    <col min="530" max="530" width="7" style="17" customWidth="1"/>
    <col min="531" max="531" width="8.140625" style="17" customWidth="1"/>
    <col min="532" max="532" width="8" style="17" customWidth="1"/>
    <col min="533" max="533" width="7.140625" style="17" customWidth="1"/>
    <col min="534" max="534" width="6.5703125" style="17" customWidth="1"/>
    <col min="535" max="535" width="4.5703125" style="17" customWidth="1"/>
    <col min="536" max="536" width="7.85546875" style="17" customWidth="1"/>
    <col min="537" max="537" width="8.140625" style="17" customWidth="1"/>
    <col min="538" max="541" width="4.5703125" style="17" customWidth="1"/>
    <col min="542" max="542" width="11.5703125" style="17"/>
    <col min="543" max="543" width="8.42578125" style="17" customWidth="1"/>
    <col min="544" max="544" width="5.42578125" style="17" customWidth="1"/>
    <col min="545" max="546" width="5.140625" style="17" customWidth="1"/>
    <col min="547" max="547" width="6.42578125" style="17" customWidth="1"/>
    <col min="548" max="548" width="11.5703125" style="17"/>
    <col min="549" max="549" width="8.42578125" style="17" customWidth="1"/>
    <col min="550" max="550" width="3.140625" style="17" customWidth="1"/>
    <col min="551" max="551" width="5.140625" style="17" customWidth="1"/>
    <col min="552" max="552" width="7.42578125" style="17" customWidth="1"/>
    <col min="553" max="553" width="4.5703125" style="17" customWidth="1"/>
    <col min="554" max="768" width="11.5703125" style="17"/>
    <col min="769" max="769" width="1.85546875" style="17" customWidth="1"/>
    <col min="770" max="770" width="8.5703125" style="17" customWidth="1"/>
    <col min="771" max="771" width="8.140625" style="17" customWidth="1"/>
    <col min="772" max="773" width="4.5703125" style="17" customWidth="1"/>
    <col min="774" max="774" width="7.140625" style="17" customWidth="1"/>
    <col min="775" max="775" width="7.85546875" style="17" customWidth="1"/>
    <col min="776" max="776" width="4.5703125" style="17" customWidth="1"/>
    <col min="777" max="777" width="8.140625" style="17" customWidth="1"/>
    <col min="778" max="778" width="9.42578125" style="17" customWidth="1"/>
    <col min="779" max="779" width="7.140625" style="17" customWidth="1"/>
    <col min="780" max="781" width="8.5703125" style="17" customWidth="1"/>
    <col min="782" max="782" width="4.5703125" style="17" customWidth="1"/>
    <col min="783" max="783" width="7.42578125" style="17" customWidth="1"/>
    <col min="784" max="785" width="4.5703125" style="17" customWidth="1"/>
    <col min="786" max="786" width="7" style="17" customWidth="1"/>
    <col min="787" max="787" width="8.140625" style="17" customWidth="1"/>
    <col min="788" max="788" width="8" style="17" customWidth="1"/>
    <col min="789" max="789" width="7.140625" style="17" customWidth="1"/>
    <col min="790" max="790" width="6.5703125" style="17" customWidth="1"/>
    <col min="791" max="791" width="4.5703125" style="17" customWidth="1"/>
    <col min="792" max="792" width="7.85546875" style="17" customWidth="1"/>
    <col min="793" max="793" width="8.140625" style="17" customWidth="1"/>
    <col min="794" max="797" width="4.5703125" style="17" customWidth="1"/>
    <col min="798" max="798" width="11.5703125" style="17"/>
    <col min="799" max="799" width="8.42578125" style="17" customWidth="1"/>
    <col min="800" max="800" width="5.42578125" style="17" customWidth="1"/>
    <col min="801" max="802" width="5.140625" style="17" customWidth="1"/>
    <col min="803" max="803" width="6.42578125" style="17" customWidth="1"/>
    <col min="804" max="804" width="11.5703125" style="17"/>
    <col min="805" max="805" width="8.42578125" style="17" customWidth="1"/>
    <col min="806" max="806" width="3.140625" style="17" customWidth="1"/>
    <col min="807" max="807" width="5.140625" style="17" customWidth="1"/>
    <col min="808" max="808" width="7.42578125" style="17" customWidth="1"/>
    <col min="809" max="809" width="4.5703125" style="17" customWidth="1"/>
    <col min="810" max="1024" width="11.5703125" style="17"/>
    <col min="1025" max="1025" width="1.85546875" style="17" customWidth="1"/>
    <col min="1026" max="1026" width="8.5703125" style="17" customWidth="1"/>
    <col min="1027" max="1027" width="8.140625" style="17" customWidth="1"/>
    <col min="1028" max="1029" width="4.5703125" style="17" customWidth="1"/>
    <col min="1030" max="1030" width="7.140625" style="17" customWidth="1"/>
    <col min="1031" max="1031" width="7.85546875" style="17" customWidth="1"/>
    <col min="1032" max="1032" width="4.5703125" style="17" customWidth="1"/>
    <col min="1033" max="1033" width="8.140625" style="17" customWidth="1"/>
    <col min="1034" max="1034" width="9.42578125" style="17" customWidth="1"/>
    <col min="1035" max="1035" width="7.140625" style="17" customWidth="1"/>
    <col min="1036" max="1037" width="8.5703125" style="17" customWidth="1"/>
    <col min="1038" max="1038" width="4.5703125" style="17" customWidth="1"/>
    <col min="1039" max="1039" width="7.42578125" style="17" customWidth="1"/>
    <col min="1040" max="1041" width="4.5703125" style="17" customWidth="1"/>
    <col min="1042" max="1042" width="7" style="17" customWidth="1"/>
    <col min="1043" max="1043" width="8.140625" style="17" customWidth="1"/>
    <col min="1044" max="1044" width="8" style="17" customWidth="1"/>
    <col min="1045" max="1045" width="7.140625" style="17" customWidth="1"/>
    <col min="1046" max="1046" width="6.5703125" style="17" customWidth="1"/>
    <col min="1047" max="1047" width="4.5703125" style="17" customWidth="1"/>
    <col min="1048" max="1048" width="7.85546875" style="17" customWidth="1"/>
    <col min="1049" max="1049" width="8.140625" style="17" customWidth="1"/>
    <col min="1050" max="1053" width="4.5703125" style="17" customWidth="1"/>
    <col min="1054" max="1054" width="11.5703125" style="17"/>
    <col min="1055" max="1055" width="8.42578125" style="17" customWidth="1"/>
    <col min="1056" max="1056" width="5.42578125" style="17" customWidth="1"/>
    <col min="1057" max="1058" width="5.140625" style="17" customWidth="1"/>
    <col min="1059" max="1059" width="6.42578125" style="17" customWidth="1"/>
    <col min="1060" max="1060" width="11.5703125" style="17"/>
    <col min="1061" max="1061" width="8.42578125" style="17" customWidth="1"/>
    <col min="1062" max="1062" width="3.140625" style="17" customWidth="1"/>
    <col min="1063" max="1063" width="5.140625" style="17" customWidth="1"/>
    <col min="1064" max="1064" width="7.42578125" style="17" customWidth="1"/>
    <col min="1065" max="1065" width="4.5703125" style="17" customWidth="1"/>
    <col min="1066" max="1280" width="11.5703125" style="17"/>
    <col min="1281" max="1281" width="1.85546875" style="17" customWidth="1"/>
    <col min="1282" max="1282" width="8.5703125" style="17" customWidth="1"/>
    <col min="1283" max="1283" width="8.140625" style="17" customWidth="1"/>
    <col min="1284" max="1285" width="4.5703125" style="17" customWidth="1"/>
    <col min="1286" max="1286" width="7.140625" style="17" customWidth="1"/>
    <col min="1287" max="1287" width="7.85546875" style="17" customWidth="1"/>
    <col min="1288" max="1288" width="4.5703125" style="17" customWidth="1"/>
    <col min="1289" max="1289" width="8.140625" style="17" customWidth="1"/>
    <col min="1290" max="1290" width="9.42578125" style="17" customWidth="1"/>
    <col min="1291" max="1291" width="7.140625" style="17" customWidth="1"/>
    <col min="1292" max="1293" width="8.5703125" style="17" customWidth="1"/>
    <col min="1294" max="1294" width="4.5703125" style="17" customWidth="1"/>
    <col min="1295" max="1295" width="7.42578125" style="17" customWidth="1"/>
    <col min="1296" max="1297" width="4.5703125" style="17" customWidth="1"/>
    <col min="1298" max="1298" width="7" style="17" customWidth="1"/>
    <col min="1299" max="1299" width="8.140625" style="17" customWidth="1"/>
    <col min="1300" max="1300" width="8" style="17" customWidth="1"/>
    <col min="1301" max="1301" width="7.140625" style="17" customWidth="1"/>
    <col min="1302" max="1302" width="6.5703125" style="17" customWidth="1"/>
    <col min="1303" max="1303" width="4.5703125" style="17" customWidth="1"/>
    <col min="1304" max="1304" width="7.85546875" style="17" customWidth="1"/>
    <col min="1305" max="1305" width="8.140625" style="17" customWidth="1"/>
    <col min="1306" max="1309" width="4.5703125" style="17" customWidth="1"/>
    <col min="1310" max="1310" width="11.5703125" style="17"/>
    <col min="1311" max="1311" width="8.42578125" style="17" customWidth="1"/>
    <col min="1312" max="1312" width="5.42578125" style="17" customWidth="1"/>
    <col min="1313" max="1314" width="5.140625" style="17" customWidth="1"/>
    <col min="1315" max="1315" width="6.42578125" style="17" customWidth="1"/>
    <col min="1316" max="1316" width="11.5703125" style="17"/>
    <col min="1317" max="1317" width="8.42578125" style="17" customWidth="1"/>
    <col min="1318" max="1318" width="3.140625" style="17" customWidth="1"/>
    <col min="1319" max="1319" width="5.140625" style="17" customWidth="1"/>
    <col min="1320" max="1320" width="7.42578125" style="17" customWidth="1"/>
    <col min="1321" max="1321" width="4.5703125" style="17" customWidth="1"/>
    <col min="1322" max="1536" width="11.5703125" style="17"/>
    <col min="1537" max="1537" width="1.85546875" style="17" customWidth="1"/>
    <col min="1538" max="1538" width="8.5703125" style="17" customWidth="1"/>
    <col min="1539" max="1539" width="8.140625" style="17" customWidth="1"/>
    <col min="1540" max="1541" width="4.5703125" style="17" customWidth="1"/>
    <col min="1542" max="1542" width="7.140625" style="17" customWidth="1"/>
    <col min="1543" max="1543" width="7.85546875" style="17" customWidth="1"/>
    <col min="1544" max="1544" width="4.5703125" style="17" customWidth="1"/>
    <col min="1545" max="1545" width="8.140625" style="17" customWidth="1"/>
    <col min="1546" max="1546" width="9.42578125" style="17" customWidth="1"/>
    <col min="1547" max="1547" width="7.140625" style="17" customWidth="1"/>
    <col min="1548" max="1549" width="8.5703125" style="17" customWidth="1"/>
    <col min="1550" max="1550" width="4.5703125" style="17" customWidth="1"/>
    <col min="1551" max="1551" width="7.42578125" style="17" customWidth="1"/>
    <col min="1552" max="1553" width="4.5703125" style="17" customWidth="1"/>
    <col min="1554" max="1554" width="7" style="17" customWidth="1"/>
    <col min="1555" max="1555" width="8.140625" style="17" customWidth="1"/>
    <col min="1556" max="1556" width="8" style="17" customWidth="1"/>
    <col min="1557" max="1557" width="7.140625" style="17" customWidth="1"/>
    <col min="1558" max="1558" width="6.5703125" style="17" customWidth="1"/>
    <col min="1559" max="1559" width="4.5703125" style="17" customWidth="1"/>
    <col min="1560" max="1560" width="7.85546875" style="17" customWidth="1"/>
    <col min="1561" max="1561" width="8.140625" style="17" customWidth="1"/>
    <col min="1562" max="1565" width="4.5703125" style="17" customWidth="1"/>
    <col min="1566" max="1566" width="11.5703125" style="17"/>
    <col min="1567" max="1567" width="8.42578125" style="17" customWidth="1"/>
    <col min="1568" max="1568" width="5.42578125" style="17" customWidth="1"/>
    <col min="1569" max="1570" width="5.140625" style="17" customWidth="1"/>
    <col min="1571" max="1571" width="6.42578125" style="17" customWidth="1"/>
    <col min="1572" max="1572" width="11.5703125" style="17"/>
    <col min="1573" max="1573" width="8.42578125" style="17" customWidth="1"/>
    <col min="1574" max="1574" width="3.140625" style="17" customWidth="1"/>
    <col min="1575" max="1575" width="5.140625" style="17" customWidth="1"/>
    <col min="1576" max="1576" width="7.42578125" style="17" customWidth="1"/>
    <col min="1577" max="1577" width="4.5703125" style="17" customWidth="1"/>
    <col min="1578" max="1792" width="11.5703125" style="17"/>
    <col min="1793" max="1793" width="1.85546875" style="17" customWidth="1"/>
    <col min="1794" max="1794" width="8.5703125" style="17" customWidth="1"/>
    <col min="1795" max="1795" width="8.140625" style="17" customWidth="1"/>
    <col min="1796" max="1797" width="4.5703125" style="17" customWidth="1"/>
    <col min="1798" max="1798" width="7.140625" style="17" customWidth="1"/>
    <col min="1799" max="1799" width="7.85546875" style="17" customWidth="1"/>
    <col min="1800" max="1800" width="4.5703125" style="17" customWidth="1"/>
    <col min="1801" max="1801" width="8.140625" style="17" customWidth="1"/>
    <col min="1802" max="1802" width="9.42578125" style="17" customWidth="1"/>
    <col min="1803" max="1803" width="7.140625" style="17" customWidth="1"/>
    <col min="1804" max="1805" width="8.5703125" style="17" customWidth="1"/>
    <col min="1806" max="1806" width="4.5703125" style="17" customWidth="1"/>
    <col min="1807" max="1807" width="7.42578125" style="17" customWidth="1"/>
    <col min="1808" max="1809" width="4.5703125" style="17" customWidth="1"/>
    <col min="1810" max="1810" width="7" style="17" customWidth="1"/>
    <col min="1811" max="1811" width="8.140625" style="17" customWidth="1"/>
    <col min="1812" max="1812" width="8" style="17" customWidth="1"/>
    <col min="1813" max="1813" width="7.140625" style="17" customWidth="1"/>
    <col min="1814" max="1814" width="6.5703125" style="17" customWidth="1"/>
    <col min="1815" max="1815" width="4.5703125" style="17" customWidth="1"/>
    <col min="1816" max="1816" width="7.85546875" style="17" customWidth="1"/>
    <col min="1817" max="1817" width="8.140625" style="17" customWidth="1"/>
    <col min="1818" max="1821" width="4.5703125" style="17" customWidth="1"/>
    <col min="1822" max="1822" width="11.5703125" style="17"/>
    <col min="1823" max="1823" width="8.42578125" style="17" customWidth="1"/>
    <col min="1824" max="1824" width="5.42578125" style="17" customWidth="1"/>
    <col min="1825" max="1826" width="5.140625" style="17" customWidth="1"/>
    <col min="1827" max="1827" width="6.42578125" style="17" customWidth="1"/>
    <col min="1828" max="1828" width="11.5703125" style="17"/>
    <col min="1829" max="1829" width="8.42578125" style="17" customWidth="1"/>
    <col min="1830" max="1830" width="3.140625" style="17" customWidth="1"/>
    <col min="1831" max="1831" width="5.140625" style="17" customWidth="1"/>
    <col min="1832" max="1832" width="7.42578125" style="17" customWidth="1"/>
    <col min="1833" max="1833" width="4.5703125" style="17" customWidth="1"/>
    <col min="1834" max="2048" width="11.5703125" style="17"/>
    <col min="2049" max="2049" width="1.85546875" style="17" customWidth="1"/>
    <col min="2050" max="2050" width="8.5703125" style="17" customWidth="1"/>
    <col min="2051" max="2051" width="8.140625" style="17" customWidth="1"/>
    <col min="2052" max="2053" width="4.5703125" style="17" customWidth="1"/>
    <col min="2054" max="2054" width="7.140625" style="17" customWidth="1"/>
    <col min="2055" max="2055" width="7.85546875" style="17" customWidth="1"/>
    <col min="2056" max="2056" width="4.5703125" style="17" customWidth="1"/>
    <col min="2057" max="2057" width="8.140625" style="17" customWidth="1"/>
    <col min="2058" max="2058" width="9.42578125" style="17" customWidth="1"/>
    <col min="2059" max="2059" width="7.140625" style="17" customWidth="1"/>
    <col min="2060" max="2061" width="8.5703125" style="17" customWidth="1"/>
    <col min="2062" max="2062" width="4.5703125" style="17" customWidth="1"/>
    <col min="2063" max="2063" width="7.42578125" style="17" customWidth="1"/>
    <col min="2064" max="2065" width="4.5703125" style="17" customWidth="1"/>
    <col min="2066" max="2066" width="7" style="17" customWidth="1"/>
    <col min="2067" max="2067" width="8.140625" style="17" customWidth="1"/>
    <col min="2068" max="2068" width="8" style="17" customWidth="1"/>
    <col min="2069" max="2069" width="7.140625" style="17" customWidth="1"/>
    <col min="2070" max="2070" width="6.5703125" style="17" customWidth="1"/>
    <col min="2071" max="2071" width="4.5703125" style="17" customWidth="1"/>
    <col min="2072" max="2072" width="7.85546875" style="17" customWidth="1"/>
    <col min="2073" max="2073" width="8.140625" style="17" customWidth="1"/>
    <col min="2074" max="2077" width="4.5703125" style="17" customWidth="1"/>
    <col min="2078" max="2078" width="11.5703125" style="17"/>
    <col min="2079" max="2079" width="8.42578125" style="17" customWidth="1"/>
    <col min="2080" max="2080" width="5.42578125" style="17" customWidth="1"/>
    <col min="2081" max="2082" width="5.140625" style="17" customWidth="1"/>
    <col min="2083" max="2083" width="6.42578125" style="17" customWidth="1"/>
    <col min="2084" max="2084" width="11.5703125" style="17"/>
    <col min="2085" max="2085" width="8.42578125" style="17" customWidth="1"/>
    <col min="2086" max="2086" width="3.140625" style="17" customWidth="1"/>
    <col min="2087" max="2087" width="5.140625" style="17" customWidth="1"/>
    <col min="2088" max="2088" width="7.42578125" style="17" customWidth="1"/>
    <col min="2089" max="2089" width="4.5703125" style="17" customWidth="1"/>
    <col min="2090" max="2304" width="11.5703125" style="17"/>
    <col min="2305" max="2305" width="1.85546875" style="17" customWidth="1"/>
    <col min="2306" max="2306" width="8.5703125" style="17" customWidth="1"/>
    <col min="2307" max="2307" width="8.140625" style="17" customWidth="1"/>
    <col min="2308" max="2309" width="4.5703125" style="17" customWidth="1"/>
    <col min="2310" max="2310" width="7.140625" style="17" customWidth="1"/>
    <col min="2311" max="2311" width="7.85546875" style="17" customWidth="1"/>
    <col min="2312" max="2312" width="4.5703125" style="17" customWidth="1"/>
    <col min="2313" max="2313" width="8.140625" style="17" customWidth="1"/>
    <col min="2314" max="2314" width="9.42578125" style="17" customWidth="1"/>
    <col min="2315" max="2315" width="7.140625" style="17" customWidth="1"/>
    <col min="2316" max="2317" width="8.5703125" style="17" customWidth="1"/>
    <col min="2318" max="2318" width="4.5703125" style="17" customWidth="1"/>
    <col min="2319" max="2319" width="7.42578125" style="17" customWidth="1"/>
    <col min="2320" max="2321" width="4.5703125" style="17" customWidth="1"/>
    <col min="2322" max="2322" width="7" style="17" customWidth="1"/>
    <col min="2323" max="2323" width="8.140625" style="17" customWidth="1"/>
    <col min="2324" max="2324" width="8" style="17" customWidth="1"/>
    <col min="2325" max="2325" width="7.140625" style="17" customWidth="1"/>
    <col min="2326" max="2326" width="6.5703125" style="17" customWidth="1"/>
    <col min="2327" max="2327" width="4.5703125" style="17" customWidth="1"/>
    <col min="2328" max="2328" width="7.85546875" style="17" customWidth="1"/>
    <col min="2329" max="2329" width="8.140625" style="17" customWidth="1"/>
    <col min="2330" max="2333" width="4.5703125" style="17" customWidth="1"/>
    <col min="2334" max="2334" width="11.5703125" style="17"/>
    <col min="2335" max="2335" width="8.42578125" style="17" customWidth="1"/>
    <col min="2336" max="2336" width="5.42578125" style="17" customWidth="1"/>
    <col min="2337" max="2338" width="5.140625" style="17" customWidth="1"/>
    <col min="2339" max="2339" width="6.42578125" style="17" customWidth="1"/>
    <col min="2340" max="2340" width="11.5703125" style="17"/>
    <col min="2341" max="2341" width="8.42578125" style="17" customWidth="1"/>
    <col min="2342" max="2342" width="3.140625" style="17" customWidth="1"/>
    <col min="2343" max="2343" width="5.140625" style="17" customWidth="1"/>
    <col min="2344" max="2344" width="7.42578125" style="17" customWidth="1"/>
    <col min="2345" max="2345" width="4.5703125" style="17" customWidth="1"/>
    <col min="2346" max="2560" width="11.5703125" style="17"/>
    <col min="2561" max="2561" width="1.85546875" style="17" customWidth="1"/>
    <col min="2562" max="2562" width="8.5703125" style="17" customWidth="1"/>
    <col min="2563" max="2563" width="8.140625" style="17" customWidth="1"/>
    <col min="2564" max="2565" width="4.5703125" style="17" customWidth="1"/>
    <col min="2566" max="2566" width="7.140625" style="17" customWidth="1"/>
    <col min="2567" max="2567" width="7.85546875" style="17" customWidth="1"/>
    <col min="2568" max="2568" width="4.5703125" style="17" customWidth="1"/>
    <col min="2569" max="2569" width="8.140625" style="17" customWidth="1"/>
    <col min="2570" max="2570" width="9.42578125" style="17" customWidth="1"/>
    <col min="2571" max="2571" width="7.140625" style="17" customWidth="1"/>
    <col min="2572" max="2573" width="8.5703125" style="17" customWidth="1"/>
    <col min="2574" max="2574" width="4.5703125" style="17" customWidth="1"/>
    <col min="2575" max="2575" width="7.42578125" style="17" customWidth="1"/>
    <col min="2576" max="2577" width="4.5703125" style="17" customWidth="1"/>
    <col min="2578" max="2578" width="7" style="17" customWidth="1"/>
    <col min="2579" max="2579" width="8.140625" style="17" customWidth="1"/>
    <col min="2580" max="2580" width="8" style="17" customWidth="1"/>
    <col min="2581" max="2581" width="7.140625" style="17" customWidth="1"/>
    <col min="2582" max="2582" width="6.5703125" style="17" customWidth="1"/>
    <col min="2583" max="2583" width="4.5703125" style="17" customWidth="1"/>
    <col min="2584" max="2584" width="7.85546875" style="17" customWidth="1"/>
    <col min="2585" max="2585" width="8.140625" style="17" customWidth="1"/>
    <col min="2586" max="2589" width="4.5703125" style="17" customWidth="1"/>
    <col min="2590" max="2590" width="11.5703125" style="17"/>
    <col min="2591" max="2591" width="8.42578125" style="17" customWidth="1"/>
    <col min="2592" max="2592" width="5.42578125" style="17" customWidth="1"/>
    <col min="2593" max="2594" width="5.140625" style="17" customWidth="1"/>
    <col min="2595" max="2595" width="6.42578125" style="17" customWidth="1"/>
    <col min="2596" max="2596" width="11.5703125" style="17"/>
    <col min="2597" max="2597" width="8.42578125" style="17" customWidth="1"/>
    <col min="2598" max="2598" width="3.140625" style="17" customWidth="1"/>
    <col min="2599" max="2599" width="5.140625" style="17" customWidth="1"/>
    <col min="2600" max="2600" width="7.42578125" style="17" customWidth="1"/>
    <col min="2601" max="2601" width="4.5703125" style="17" customWidth="1"/>
    <col min="2602" max="2816" width="11.5703125" style="17"/>
    <col min="2817" max="2817" width="1.85546875" style="17" customWidth="1"/>
    <col min="2818" max="2818" width="8.5703125" style="17" customWidth="1"/>
    <col min="2819" max="2819" width="8.140625" style="17" customWidth="1"/>
    <col min="2820" max="2821" width="4.5703125" style="17" customWidth="1"/>
    <col min="2822" max="2822" width="7.140625" style="17" customWidth="1"/>
    <col min="2823" max="2823" width="7.85546875" style="17" customWidth="1"/>
    <col min="2824" max="2824" width="4.5703125" style="17" customWidth="1"/>
    <col min="2825" max="2825" width="8.140625" style="17" customWidth="1"/>
    <col min="2826" max="2826" width="9.42578125" style="17" customWidth="1"/>
    <col min="2827" max="2827" width="7.140625" style="17" customWidth="1"/>
    <col min="2828" max="2829" width="8.5703125" style="17" customWidth="1"/>
    <col min="2830" max="2830" width="4.5703125" style="17" customWidth="1"/>
    <col min="2831" max="2831" width="7.42578125" style="17" customWidth="1"/>
    <col min="2832" max="2833" width="4.5703125" style="17" customWidth="1"/>
    <col min="2834" max="2834" width="7" style="17" customWidth="1"/>
    <col min="2835" max="2835" width="8.140625" style="17" customWidth="1"/>
    <col min="2836" max="2836" width="8" style="17" customWidth="1"/>
    <col min="2837" max="2837" width="7.140625" style="17" customWidth="1"/>
    <col min="2838" max="2838" width="6.5703125" style="17" customWidth="1"/>
    <col min="2839" max="2839" width="4.5703125" style="17" customWidth="1"/>
    <col min="2840" max="2840" width="7.85546875" style="17" customWidth="1"/>
    <col min="2841" max="2841" width="8.140625" style="17" customWidth="1"/>
    <col min="2842" max="2845" width="4.5703125" style="17" customWidth="1"/>
    <col min="2846" max="2846" width="11.5703125" style="17"/>
    <col min="2847" max="2847" width="8.42578125" style="17" customWidth="1"/>
    <col min="2848" max="2848" width="5.42578125" style="17" customWidth="1"/>
    <col min="2849" max="2850" width="5.140625" style="17" customWidth="1"/>
    <col min="2851" max="2851" width="6.42578125" style="17" customWidth="1"/>
    <col min="2852" max="2852" width="11.5703125" style="17"/>
    <col min="2853" max="2853" width="8.42578125" style="17" customWidth="1"/>
    <col min="2854" max="2854" width="3.140625" style="17" customWidth="1"/>
    <col min="2855" max="2855" width="5.140625" style="17" customWidth="1"/>
    <col min="2856" max="2856" width="7.42578125" style="17" customWidth="1"/>
    <col min="2857" max="2857" width="4.5703125" style="17" customWidth="1"/>
    <col min="2858" max="3072" width="11.5703125" style="17"/>
    <col min="3073" max="3073" width="1.85546875" style="17" customWidth="1"/>
    <col min="3074" max="3074" width="8.5703125" style="17" customWidth="1"/>
    <col min="3075" max="3075" width="8.140625" style="17" customWidth="1"/>
    <col min="3076" max="3077" width="4.5703125" style="17" customWidth="1"/>
    <col min="3078" max="3078" width="7.140625" style="17" customWidth="1"/>
    <col min="3079" max="3079" width="7.85546875" style="17" customWidth="1"/>
    <col min="3080" max="3080" width="4.5703125" style="17" customWidth="1"/>
    <col min="3081" max="3081" width="8.140625" style="17" customWidth="1"/>
    <col min="3082" max="3082" width="9.42578125" style="17" customWidth="1"/>
    <col min="3083" max="3083" width="7.140625" style="17" customWidth="1"/>
    <col min="3084" max="3085" width="8.5703125" style="17" customWidth="1"/>
    <col min="3086" max="3086" width="4.5703125" style="17" customWidth="1"/>
    <col min="3087" max="3087" width="7.42578125" style="17" customWidth="1"/>
    <col min="3088" max="3089" width="4.5703125" style="17" customWidth="1"/>
    <col min="3090" max="3090" width="7" style="17" customWidth="1"/>
    <col min="3091" max="3091" width="8.140625" style="17" customWidth="1"/>
    <col min="3092" max="3092" width="8" style="17" customWidth="1"/>
    <col min="3093" max="3093" width="7.140625" style="17" customWidth="1"/>
    <col min="3094" max="3094" width="6.5703125" style="17" customWidth="1"/>
    <col min="3095" max="3095" width="4.5703125" style="17" customWidth="1"/>
    <col min="3096" max="3096" width="7.85546875" style="17" customWidth="1"/>
    <col min="3097" max="3097" width="8.140625" style="17" customWidth="1"/>
    <col min="3098" max="3101" width="4.5703125" style="17" customWidth="1"/>
    <col min="3102" max="3102" width="11.5703125" style="17"/>
    <col min="3103" max="3103" width="8.42578125" style="17" customWidth="1"/>
    <col min="3104" max="3104" width="5.42578125" style="17" customWidth="1"/>
    <col min="3105" max="3106" width="5.140625" style="17" customWidth="1"/>
    <col min="3107" max="3107" width="6.42578125" style="17" customWidth="1"/>
    <col min="3108" max="3108" width="11.5703125" style="17"/>
    <col min="3109" max="3109" width="8.42578125" style="17" customWidth="1"/>
    <col min="3110" max="3110" width="3.140625" style="17" customWidth="1"/>
    <col min="3111" max="3111" width="5.140625" style="17" customWidth="1"/>
    <col min="3112" max="3112" width="7.42578125" style="17" customWidth="1"/>
    <col min="3113" max="3113" width="4.5703125" style="17" customWidth="1"/>
    <col min="3114" max="3328" width="11.5703125" style="17"/>
    <col min="3329" max="3329" width="1.85546875" style="17" customWidth="1"/>
    <col min="3330" max="3330" width="8.5703125" style="17" customWidth="1"/>
    <col min="3331" max="3331" width="8.140625" style="17" customWidth="1"/>
    <col min="3332" max="3333" width="4.5703125" style="17" customWidth="1"/>
    <col min="3334" max="3334" width="7.140625" style="17" customWidth="1"/>
    <col min="3335" max="3335" width="7.85546875" style="17" customWidth="1"/>
    <col min="3336" max="3336" width="4.5703125" style="17" customWidth="1"/>
    <col min="3337" max="3337" width="8.140625" style="17" customWidth="1"/>
    <col min="3338" max="3338" width="9.42578125" style="17" customWidth="1"/>
    <col min="3339" max="3339" width="7.140625" style="17" customWidth="1"/>
    <col min="3340" max="3341" width="8.5703125" style="17" customWidth="1"/>
    <col min="3342" max="3342" width="4.5703125" style="17" customWidth="1"/>
    <col min="3343" max="3343" width="7.42578125" style="17" customWidth="1"/>
    <col min="3344" max="3345" width="4.5703125" style="17" customWidth="1"/>
    <col min="3346" max="3346" width="7" style="17" customWidth="1"/>
    <col min="3347" max="3347" width="8.140625" style="17" customWidth="1"/>
    <col min="3348" max="3348" width="8" style="17" customWidth="1"/>
    <col min="3349" max="3349" width="7.140625" style="17" customWidth="1"/>
    <col min="3350" max="3350" width="6.5703125" style="17" customWidth="1"/>
    <col min="3351" max="3351" width="4.5703125" style="17" customWidth="1"/>
    <col min="3352" max="3352" width="7.85546875" style="17" customWidth="1"/>
    <col min="3353" max="3353" width="8.140625" style="17" customWidth="1"/>
    <col min="3354" max="3357" width="4.5703125" style="17" customWidth="1"/>
    <col min="3358" max="3358" width="11.5703125" style="17"/>
    <col min="3359" max="3359" width="8.42578125" style="17" customWidth="1"/>
    <col min="3360" max="3360" width="5.42578125" style="17" customWidth="1"/>
    <col min="3361" max="3362" width="5.140625" style="17" customWidth="1"/>
    <col min="3363" max="3363" width="6.42578125" style="17" customWidth="1"/>
    <col min="3364" max="3364" width="11.5703125" style="17"/>
    <col min="3365" max="3365" width="8.42578125" style="17" customWidth="1"/>
    <col min="3366" max="3366" width="3.140625" style="17" customWidth="1"/>
    <col min="3367" max="3367" width="5.140625" style="17" customWidth="1"/>
    <col min="3368" max="3368" width="7.42578125" style="17" customWidth="1"/>
    <col min="3369" max="3369" width="4.5703125" style="17" customWidth="1"/>
    <col min="3370" max="3584" width="11.5703125" style="17"/>
    <col min="3585" max="3585" width="1.85546875" style="17" customWidth="1"/>
    <col min="3586" max="3586" width="8.5703125" style="17" customWidth="1"/>
    <col min="3587" max="3587" width="8.140625" style="17" customWidth="1"/>
    <col min="3588" max="3589" width="4.5703125" style="17" customWidth="1"/>
    <col min="3590" max="3590" width="7.140625" style="17" customWidth="1"/>
    <col min="3591" max="3591" width="7.85546875" style="17" customWidth="1"/>
    <col min="3592" max="3592" width="4.5703125" style="17" customWidth="1"/>
    <col min="3593" max="3593" width="8.140625" style="17" customWidth="1"/>
    <col min="3594" max="3594" width="9.42578125" style="17" customWidth="1"/>
    <col min="3595" max="3595" width="7.140625" style="17" customWidth="1"/>
    <col min="3596" max="3597" width="8.5703125" style="17" customWidth="1"/>
    <col min="3598" max="3598" width="4.5703125" style="17" customWidth="1"/>
    <col min="3599" max="3599" width="7.42578125" style="17" customWidth="1"/>
    <col min="3600" max="3601" width="4.5703125" style="17" customWidth="1"/>
    <col min="3602" max="3602" width="7" style="17" customWidth="1"/>
    <col min="3603" max="3603" width="8.140625" style="17" customWidth="1"/>
    <col min="3604" max="3604" width="8" style="17" customWidth="1"/>
    <col min="3605" max="3605" width="7.140625" style="17" customWidth="1"/>
    <col min="3606" max="3606" width="6.5703125" style="17" customWidth="1"/>
    <col min="3607" max="3607" width="4.5703125" style="17" customWidth="1"/>
    <col min="3608" max="3608" width="7.85546875" style="17" customWidth="1"/>
    <col min="3609" max="3609" width="8.140625" style="17" customWidth="1"/>
    <col min="3610" max="3613" width="4.5703125" style="17" customWidth="1"/>
    <col min="3614" max="3614" width="11.5703125" style="17"/>
    <col min="3615" max="3615" width="8.42578125" style="17" customWidth="1"/>
    <col min="3616" max="3616" width="5.42578125" style="17" customWidth="1"/>
    <col min="3617" max="3618" width="5.140625" style="17" customWidth="1"/>
    <col min="3619" max="3619" width="6.42578125" style="17" customWidth="1"/>
    <col min="3620" max="3620" width="11.5703125" style="17"/>
    <col min="3621" max="3621" width="8.42578125" style="17" customWidth="1"/>
    <col min="3622" max="3622" width="3.140625" style="17" customWidth="1"/>
    <col min="3623" max="3623" width="5.140625" style="17" customWidth="1"/>
    <col min="3624" max="3624" width="7.42578125" style="17" customWidth="1"/>
    <col min="3625" max="3625" width="4.5703125" style="17" customWidth="1"/>
    <col min="3626" max="3840" width="11.5703125" style="17"/>
    <col min="3841" max="3841" width="1.85546875" style="17" customWidth="1"/>
    <col min="3842" max="3842" width="8.5703125" style="17" customWidth="1"/>
    <col min="3843" max="3843" width="8.140625" style="17" customWidth="1"/>
    <col min="3844" max="3845" width="4.5703125" style="17" customWidth="1"/>
    <col min="3846" max="3846" width="7.140625" style="17" customWidth="1"/>
    <col min="3847" max="3847" width="7.85546875" style="17" customWidth="1"/>
    <col min="3848" max="3848" width="4.5703125" style="17" customWidth="1"/>
    <col min="3849" max="3849" width="8.140625" style="17" customWidth="1"/>
    <col min="3850" max="3850" width="9.42578125" style="17" customWidth="1"/>
    <col min="3851" max="3851" width="7.140625" style="17" customWidth="1"/>
    <col min="3852" max="3853" width="8.5703125" style="17" customWidth="1"/>
    <col min="3854" max="3854" width="4.5703125" style="17" customWidth="1"/>
    <col min="3855" max="3855" width="7.42578125" style="17" customWidth="1"/>
    <col min="3856" max="3857" width="4.5703125" style="17" customWidth="1"/>
    <col min="3858" max="3858" width="7" style="17" customWidth="1"/>
    <col min="3859" max="3859" width="8.140625" style="17" customWidth="1"/>
    <col min="3860" max="3860" width="8" style="17" customWidth="1"/>
    <col min="3861" max="3861" width="7.140625" style="17" customWidth="1"/>
    <col min="3862" max="3862" width="6.5703125" style="17" customWidth="1"/>
    <col min="3863" max="3863" width="4.5703125" style="17" customWidth="1"/>
    <col min="3864" max="3864" width="7.85546875" style="17" customWidth="1"/>
    <col min="3865" max="3865" width="8.140625" style="17" customWidth="1"/>
    <col min="3866" max="3869" width="4.5703125" style="17" customWidth="1"/>
    <col min="3870" max="3870" width="11.5703125" style="17"/>
    <col min="3871" max="3871" width="8.42578125" style="17" customWidth="1"/>
    <col min="3872" max="3872" width="5.42578125" style="17" customWidth="1"/>
    <col min="3873" max="3874" width="5.140625" style="17" customWidth="1"/>
    <col min="3875" max="3875" width="6.42578125" style="17" customWidth="1"/>
    <col min="3876" max="3876" width="11.5703125" style="17"/>
    <col min="3877" max="3877" width="8.42578125" style="17" customWidth="1"/>
    <col min="3878" max="3878" width="3.140625" style="17" customWidth="1"/>
    <col min="3879" max="3879" width="5.140625" style="17" customWidth="1"/>
    <col min="3880" max="3880" width="7.42578125" style="17" customWidth="1"/>
    <col min="3881" max="3881" width="4.5703125" style="17" customWidth="1"/>
    <col min="3882" max="4096" width="11.5703125" style="17"/>
    <col min="4097" max="4097" width="1.85546875" style="17" customWidth="1"/>
    <col min="4098" max="4098" width="8.5703125" style="17" customWidth="1"/>
    <col min="4099" max="4099" width="8.140625" style="17" customWidth="1"/>
    <col min="4100" max="4101" width="4.5703125" style="17" customWidth="1"/>
    <col min="4102" max="4102" width="7.140625" style="17" customWidth="1"/>
    <col min="4103" max="4103" width="7.85546875" style="17" customWidth="1"/>
    <col min="4104" max="4104" width="4.5703125" style="17" customWidth="1"/>
    <col min="4105" max="4105" width="8.140625" style="17" customWidth="1"/>
    <col min="4106" max="4106" width="9.42578125" style="17" customWidth="1"/>
    <col min="4107" max="4107" width="7.140625" style="17" customWidth="1"/>
    <col min="4108" max="4109" width="8.5703125" style="17" customWidth="1"/>
    <col min="4110" max="4110" width="4.5703125" style="17" customWidth="1"/>
    <col min="4111" max="4111" width="7.42578125" style="17" customWidth="1"/>
    <col min="4112" max="4113" width="4.5703125" style="17" customWidth="1"/>
    <col min="4114" max="4114" width="7" style="17" customWidth="1"/>
    <col min="4115" max="4115" width="8.140625" style="17" customWidth="1"/>
    <col min="4116" max="4116" width="8" style="17" customWidth="1"/>
    <col min="4117" max="4117" width="7.140625" style="17" customWidth="1"/>
    <col min="4118" max="4118" width="6.5703125" style="17" customWidth="1"/>
    <col min="4119" max="4119" width="4.5703125" style="17" customWidth="1"/>
    <col min="4120" max="4120" width="7.85546875" style="17" customWidth="1"/>
    <col min="4121" max="4121" width="8.140625" style="17" customWidth="1"/>
    <col min="4122" max="4125" width="4.5703125" style="17" customWidth="1"/>
    <col min="4126" max="4126" width="11.5703125" style="17"/>
    <col min="4127" max="4127" width="8.42578125" style="17" customWidth="1"/>
    <col min="4128" max="4128" width="5.42578125" style="17" customWidth="1"/>
    <col min="4129" max="4130" width="5.140625" style="17" customWidth="1"/>
    <col min="4131" max="4131" width="6.42578125" style="17" customWidth="1"/>
    <col min="4132" max="4132" width="11.5703125" style="17"/>
    <col min="4133" max="4133" width="8.42578125" style="17" customWidth="1"/>
    <col min="4134" max="4134" width="3.140625" style="17" customWidth="1"/>
    <col min="4135" max="4135" width="5.140625" style="17" customWidth="1"/>
    <col min="4136" max="4136" width="7.42578125" style="17" customWidth="1"/>
    <col min="4137" max="4137" width="4.5703125" style="17" customWidth="1"/>
    <col min="4138" max="4352" width="11.5703125" style="17"/>
    <col min="4353" max="4353" width="1.85546875" style="17" customWidth="1"/>
    <col min="4354" max="4354" width="8.5703125" style="17" customWidth="1"/>
    <col min="4355" max="4355" width="8.140625" style="17" customWidth="1"/>
    <col min="4356" max="4357" width="4.5703125" style="17" customWidth="1"/>
    <col min="4358" max="4358" width="7.140625" style="17" customWidth="1"/>
    <col min="4359" max="4359" width="7.85546875" style="17" customWidth="1"/>
    <col min="4360" max="4360" width="4.5703125" style="17" customWidth="1"/>
    <col min="4361" max="4361" width="8.140625" style="17" customWidth="1"/>
    <col min="4362" max="4362" width="9.42578125" style="17" customWidth="1"/>
    <col min="4363" max="4363" width="7.140625" style="17" customWidth="1"/>
    <col min="4364" max="4365" width="8.5703125" style="17" customWidth="1"/>
    <col min="4366" max="4366" width="4.5703125" style="17" customWidth="1"/>
    <col min="4367" max="4367" width="7.42578125" style="17" customWidth="1"/>
    <col min="4368" max="4369" width="4.5703125" style="17" customWidth="1"/>
    <col min="4370" max="4370" width="7" style="17" customWidth="1"/>
    <col min="4371" max="4371" width="8.140625" style="17" customWidth="1"/>
    <col min="4372" max="4372" width="8" style="17" customWidth="1"/>
    <col min="4373" max="4373" width="7.140625" style="17" customWidth="1"/>
    <col min="4374" max="4374" width="6.5703125" style="17" customWidth="1"/>
    <col min="4375" max="4375" width="4.5703125" style="17" customWidth="1"/>
    <col min="4376" max="4376" width="7.85546875" style="17" customWidth="1"/>
    <col min="4377" max="4377" width="8.140625" style="17" customWidth="1"/>
    <col min="4378" max="4381" width="4.5703125" style="17" customWidth="1"/>
    <col min="4382" max="4382" width="11.5703125" style="17"/>
    <col min="4383" max="4383" width="8.42578125" style="17" customWidth="1"/>
    <col min="4384" max="4384" width="5.42578125" style="17" customWidth="1"/>
    <col min="4385" max="4386" width="5.140625" style="17" customWidth="1"/>
    <col min="4387" max="4387" width="6.42578125" style="17" customWidth="1"/>
    <col min="4388" max="4388" width="11.5703125" style="17"/>
    <col min="4389" max="4389" width="8.42578125" style="17" customWidth="1"/>
    <col min="4390" max="4390" width="3.140625" style="17" customWidth="1"/>
    <col min="4391" max="4391" width="5.140625" style="17" customWidth="1"/>
    <col min="4392" max="4392" width="7.42578125" style="17" customWidth="1"/>
    <col min="4393" max="4393" width="4.5703125" style="17" customWidth="1"/>
    <col min="4394" max="4608" width="11.5703125" style="17"/>
    <col min="4609" max="4609" width="1.85546875" style="17" customWidth="1"/>
    <col min="4610" max="4610" width="8.5703125" style="17" customWidth="1"/>
    <col min="4611" max="4611" width="8.140625" style="17" customWidth="1"/>
    <col min="4612" max="4613" width="4.5703125" style="17" customWidth="1"/>
    <col min="4614" max="4614" width="7.140625" style="17" customWidth="1"/>
    <col min="4615" max="4615" width="7.85546875" style="17" customWidth="1"/>
    <col min="4616" max="4616" width="4.5703125" style="17" customWidth="1"/>
    <col min="4617" max="4617" width="8.140625" style="17" customWidth="1"/>
    <col min="4618" max="4618" width="9.42578125" style="17" customWidth="1"/>
    <col min="4619" max="4619" width="7.140625" style="17" customWidth="1"/>
    <col min="4620" max="4621" width="8.5703125" style="17" customWidth="1"/>
    <col min="4622" max="4622" width="4.5703125" style="17" customWidth="1"/>
    <col min="4623" max="4623" width="7.42578125" style="17" customWidth="1"/>
    <col min="4624" max="4625" width="4.5703125" style="17" customWidth="1"/>
    <col min="4626" max="4626" width="7" style="17" customWidth="1"/>
    <col min="4627" max="4627" width="8.140625" style="17" customWidth="1"/>
    <col min="4628" max="4628" width="8" style="17" customWidth="1"/>
    <col min="4629" max="4629" width="7.140625" style="17" customWidth="1"/>
    <col min="4630" max="4630" width="6.5703125" style="17" customWidth="1"/>
    <col min="4631" max="4631" width="4.5703125" style="17" customWidth="1"/>
    <col min="4632" max="4632" width="7.85546875" style="17" customWidth="1"/>
    <col min="4633" max="4633" width="8.140625" style="17" customWidth="1"/>
    <col min="4634" max="4637" width="4.5703125" style="17" customWidth="1"/>
    <col min="4638" max="4638" width="11.5703125" style="17"/>
    <col min="4639" max="4639" width="8.42578125" style="17" customWidth="1"/>
    <col min="4640" max="4640" width="5.42578125" style="17" customWidth="1"/>
    <col min="4641" max="4642" width="5.140625" style="17" customWidth="1"/>
    <col min="4643" max="4643" width="6.42578125" style="17" customWidth="1"/>
    <col min="4644" max="4644" width="11.5703125" style="17"/>
    <col min="4645" max="4645" width="8.42578125" style="17" customWidth="1"/>
    <col min="4646" max="4646" width="3.140625" style="17" customWidth="1"/>
    <col min="4647" max="4647" width="5.140625" style="17" customWidth="1"/>
    <col min="4648" max="4648" width="7.42578125" style="17" customWidth="1"/>
    <col min="4649" max="4649" width="4.5703125" style="17" customWidth="1"/>
    <col min="4650" max="4864" width="11.5703125" style="17"/>
    <col min="4865" max="4865" width="1.85546875" style="17" customWidth="1"/>
    <col min="4866" max="4866" width="8.5703125" style="17" customWidth="1"/>
    <col min="4867" max="4867" width="8.140625" style="17" customWidth="1"/>
    <col min="4868" max="4869" width="4.5703125" style="17" customWidth="1"/>
    <col min="4870" max="4870" width="7.140625" style="17" customWidth="1"/>
    <col min="4871" max="4871" width="7.85546875" style="17" customWidth="1"/>
    <col min="4872" max="4872" width="4.5703125" style="17" customWidth="1"/>
    <col min="4873" max="4873" width="8.140625" style="17" customWidth="1"/>
    <col min="4874" max="4874" width="9.42578125" style="17" customWidth="1"/>
    <col min="4875" max="4875" width="7.140625" style="17" customWidth="1"/>
    <col min="4876" max="4877" width="8.5703125" style="17" customWidth="1"/>
    <col min="4878" max="4878" width="4.5703125" style="17" customWidth="1"/>
    <col min="4879" max="4879" width="7.42578125" style="17" customWidth="1"/>
    <col min="4880" max="4881" width="4.5703125" style="17" customWidth="1"/>
    <col min="4882" max="4882" width="7" style="17" customWidth="1"/>
    <col min="4883" max="4883" width="8.140625" style="17" customWidth="1"/>
    <col min="4884" max="4884" width="8" style="17" customWidth="1"/>
    <col min="4885" max="4885" width="7.140625" style="17" customWidth="1"/>
    <col min="4886" max="4886" width="6.5703125" style="17" customWidth="1"/>
    <col min="4887" max="4887" width="4.5703125" style="17" customWidth="1"/>
    <col min="4888" max="4888" width="7.85546875" style="17" customWidth="1"/>
    <col min="4889" max="4889" width="8.140625" style="17" customWidth="1"/>
    <col min="4890" max="4893" width="4.5703125" style="17" customWidth="1"/>
    <col min="4894" max="4894" width="11.5703125" style="17"/>
    <col min="4895" max="4895" width="8.42578125" style="17" customWidth="1"/>
    <col min="4896" max="4896" width="5.42578125" style="17" customWidth="1"/>
    <col min="4897" max="4898" width="5.140625" style="17" customWidth="1"/>
    <col min="4899" max="4899" width="6.42578125" style="17" customWidth="1"/>
    <col min="4900" max="4900" width="11.5703125" style="17"/>
    <col min="4901" max="4901" width="8.42578125" style="17" customWidth="1"/>
    <col min="4902" max="4902" width="3.140625" style="17" customWidth="1"/>
    <col min="4903" max="4903" width="5.140625" style="17" customWidth="1"/>
    <col min="4904" max="4904" width="7.42578125" style="17" customWidth="1"/>
    <col min="4905" max="4905" width="4.5703125" style="17" customWidth="1"/>
    <col min="4906" max="5120" width="11.5703125" style="17"/>
    <col min="5121" max="5121" width="1.85546875" style="17" customWidth="1"/>
    <col min="5122" max="5122" width="8.5703125" style="17" customWidth="1"/>
    <col min="5123" max="5123" width="8.140625" style="17" customWidth="1"/>
    <col min="5124" max="5125" width="4.5703125" style="17" customWidth="1"/>
    <col min="5126" max="5126" width="7.140625" style="17" customWidth="1"/>
    <col min="5127" max="5127" width="7.85546875" style="17" customWidth="1"/>
    <col min="5128" max="5128" width="4.5703125" style="17" customWidth="1"/>
    <col min="5129" max="5129" width="8.140625" style="17" customWidth="1"/>
    <col min="5130" max="5130" width="9.42578125" style="17" customWidth="1"/>
    <col min="5131" max="5131" width="7.140625" style="17" customWidth="1"/>
    <col min="5132" max="5133" width="8.5703125" style="17" customWidth="1"/>
    <col min="5134" max="5134" width="4.5703125" style="17" customWidth="1"/>
    <col min="5135" max="5135" width="7.42578125" style="17" customWidth="1"/>
    <col min="5136" max="5137" width="4.5703125" style="17" customWidth="1"/>
    <col min="5138" max="5138" width="7" style="17" customWidth="1"/>
    <col min="5139" max="5139" width="8.140625" style="17" customWidth="1"/>
    <col min="5140" max="5140" width="8" style="17" customWidth="1"/>
    <col min="5141" max="5141" width="7.140625" style="17" customWidth="1"/>
    <col min="5142" max="5142" width="6.5703125" style="17" customWidth="1"/>
    <col min="5143" max="5143" width="4.5703125" style="17" customWidth="1"/>
    <col min="5144" max="5144" width="7.85546875" style="17" customWidth="1"/>
    <col min="5145" max="5145" width="8.140625" style="17" customWidth="1"/>
    <col min="5146" max="5149" width="4.5703125" style="17" customWidth="1"/>
    <col min="5150" max="5150" width="11.5703125" style="17"/>
    <col min="5151" max="5151" width="8.42578125" style="17" customWidth="1"/>
    <col min="5152" max="5152" width="5.42578125" style="17" customWidth="1"/>
    <col min="5153" max="5154" width="5.140625" style="17" customWidth="1"/>
    <col min="5155" max="5155" width="6.42578125" style="17" customWidth="1"/>
    <col min="5156" max="5156" width="11.5703125" style="17"/>
    <col min="5157" max="5157" width="8.42578125" style="17" customWidth="1"/>
    <col min="5158" max="5158" width="3.140625" style="17" customWidth="1"/>
    <col min="5159" max="5159" width="5.140625" style="17" customWidth="1"/>
    <col min="5160" max="5160" width="7.42578125" style="17" customWidth="1"/>
    <col min="5161" max="5161" width="4.5703125" style="17" customWidth="1"/>
    <col min="5162" max="5376" width="11.5703125" style="17"/>
    <col min="5377" max="5377" width="1.85546875" style="17" customWidth="1"/>
    <col min="5378" max="5378" width="8.5703125" style="17" customWidth="1"/>
    <col min="5379" max="5379" width="8.140625" style="17" customWidth="1"/>
    <col min="5380" max="5381" width="4.5703125" style="17" customWidth="1"/>
    <col min="5382" max="5382" width="7.140625" style="17" customWidth="1"/>
    <col min="5383" max="5383" width="7.85546875" style="17" customWidth="1"/>
    <col min="5384" max="5384" width="4.5703125" style="17" customWidth="1"/>
    <col min="5385" max="5385" width="8.140625" style="17" customWidth="1"/>
    <col min="5386" max="5386" width="9.42578125" style="17" customWidth="1"/>
    <col min="5387" max="5387" width="7.140625" style="17" customWidth="1"/>
    <col min="5388" max="5389" width="8.5703125" style="17" customWidth="1"/>
    <col min="5390" max="5390" width="4.5703125" style="17" customWidth="1"/>
    <col min="5391" max="5391" width="7.42578125" style="17" customWidth="1"/>
    <col min="5392" max="5393" width="4.5703125" style="17" customWidth="1"/>
    <col min="5394" max="5394" width="7" style="17" customWidth="1"/>
    <col min="5395" max="5395" width="8.140625" style="17" customWidth="1"/>
    <col min="5396" max="5396" width="8" style="17" customWidth="1"/>
    <col min="5397" max="5397" width="7.140625" style="17" customWidth="1"/>
    <col min="5398" max="5398" width="6.5703125" style="17" customWidth="1"/>
    <col min="5399" max="5399" width="4.5703125" style="17" customWidth="1"/>
    <col min="5400" max="5400" width="7.85546875" style="17" customWidth="1"/>
    <col min="5401" max="5401" width="8.140625" style="17" customWidth="1"/>
    <col min="5402" max="5405" width="4.5703125" style="17" customWidth="1"/>
    <col min="5406" max="5406" width="11.5703125" style="17"/>
    <col min="5407" max="5407" width="8.42578125" style="17" customWidth="1"/>
    <col min="5408" max="5408" width="5.42578125" style="17" customWidth="1"/>
    <col min="5409" max="5410" width="5.140625" style="17" customWidth="1"/>
    <col min="5411" max="5411" width="6.42578125" style="17" customWidth="1"/>
    <col min="5412" max="5412" width="11.5703125" style="17"/>
    <col min="5413" max="5413" width="8.42578125" style="17" customWidth="1"/>
    <col min="5414" max="5414" width="3.140625" style="17" customWidth="1"/>
    <col min="5415" max="5415" width="5.140625" style="17" customWidth="1"/>
    <col min="5416" max="5416" width="7.42578125" style="17" customWidth="1"/>
    <col min="5417" max="5417" width="4.5703125" style="17" customWidth="1"/>
    <col min="5418" max="5632" width="11.5703125" style="17"/>
    <col min="5633" max="5633" width="1.85546875" style="17" customWidth="1"/>
    <col min="5634" max="5634" width="8.5703125" style="17" customWidth="1"/>
    <col min="5635" max="5635" width="8.140625" style="17" customWidth="1"/>
    <col min="5636" max="5637" width="4.5703125" style="17" customWidth="1"/>
    <col min="5638" max="5638" width="7.140625" style="17" customWidth="1"/>
    <col min="5639" max="5639" width="7.85546875" style="17" customWidth="1"/>
    <col min="5640" max="5640" width="4.5703125" style="17" customWidth="1"/>
    <col min="5641" max="5641" width="8.140625" style="17" customWidth="1"/>
    <col min="5642" max="5642" width="9.42578125" style="17" customWidth="1"/>
    <col min="5643" max="5643" width="7.140625" style="17" customWidth="1"/>
    <col min="5644" max="5645" width="8.5703125" style="17" customWidth="1"/>
    <col min="5646" max="5646" width="4.5703125" style="17" customWidth="1"/>
    <col min="5647" max="5647" width="7.42578125" style="17" customWidth="1"/>
    <col min="5648" max="5649" width="4.5703125" style="17" customWidth="1"/>
    <col min="5650" max="5650" width="7" style="17" customWidth="1"/>
    <col min="5651" max="5651" width="8.140625" style="17" customWidth="1"/>
    <col min="5652" max="5652" width="8" style="17" customWidth="1"/>
    <col min="5653" max="5653" width="7.140625" style="17" customWidth="1"/>
    <col min="5654" max="5654" width="6.5703125" style="17" customWidth="1"/>
    <col min="5655" max="5655" width="4.5703125" style="17" customWidth="1"/>
    <col min="5656" max="5656" width="7.85546875" style="17" customWidth="1"/>
    <col min="5657" max="5657" width="8.140625" style="17" customWidth="1"/>
    <col min="5658" max="5661" width="4.5703125" style="17" customWidth="1"/>
    <col min="5662" max="5662" width="11.5703125" style="17"/>
    <col min="5663" max="5663" width="8.42578125" style="17" customWidth="1"/>
    <col min="5664" max="5664" width="5.42578125" style="17" customWidth="1"/>
    <col min="5665" max="5666" width="5.140625" style="17" customWidth="1"/>
    <col min="5667" max="5667" width="6.42578125" style="17" customWidth="1"/>
    <col min="5668" max="5668" width="11.5703125" style="17"/>
    <col min="5669" max="5669" width="8.42578125" style="17" customWidth="1"/>
    <col min="5670" max="5670" width="3.140625" style="17" customWidth="1"/>
    <col min="5671" max="5671" width="5.140625" style="17" customWidth="1"/>
    <col min="5672" max="5672" width="7.42578125" style="17" customWidth="1"/>
    <col min="5673" max="5673" width="4.5703125" style="17" customWidth="1"/>
    <col min="5674" max="5888" width="11.5703125" style="17"/>
    <col min="5889" max="5889" width="1.85546875" style="17" customWidth="1"/>
    <col min="5890" max="5890" width="8.5703125" style="17" customWidth="1"/>
    <col min="5891" max="5891" width="8.140625" style="17" customWidth="1"/>
    <col min="5892" max="5893" width="4.5703125" style="17" customWidth="1"/>
    <col min="5894" max="5894" width="7.140625" style="17" customWidth="1"/>
    <col min="5895" max="5895" width="7.85546875" style="17" customWidth="1"/>
    <col min="5896" max="5896" width="4.5703125" style="17" customWidth="1"/>
    <col min="5897" max="5897" width="8.140625" style="17" customWidth="1"/>
    <col min="5898" max="5898" width="9.42578125" style="17" customWidth="1"/>
    <col min="5899" max="5899" width="7.140625" style="17" customWidth="1"/>
    <col min="5900" max="5901" width="8.5703125" style="17" customWidth="1"/>
    <col min="5902" max="5902" width="4.5703125" style="17" customWidth="1"/>
    <col min="5903" max="5903" width="7.42578125" style="17" customWidth="1"/>
    <col min="5904" max="5905" width="4.5703125" style="17" customWidth="1"/>
    <col min="5906" max="5906" width="7" style="17" customWidth="1"/>
    <col min="5907" max="5907" width="8.140625" style="17" customWidth="1"/>
    <col min="5908" max="5908" width="8" style="17" customWidth="1"/>
    <col min="5909" max="5909" width="7.140625" style="17" customWidth="1"/>
    <col min="5910" max="5910" width="6.5703125" style="17" customWidth="1"/>
    <col min="5911" max="5911" width="4.5703125" style="17" customWidth="1"/>
    <col min="5912" max="5912" width="7.85546875" style="17" customWidth="1"/>
    <col min="5913" max="5913" width="8.140625" style="17" customWidth="1"/>
    <col min="5914" max="5917" width="4.5703125" style="17" customWidth="1"/>
    <col min="5918" max="5918" width="11.5703125" style="17"/>
    <col min="5919" max="5919" width="8.42578125" style="17" customWidth="1"/>
    <col min="5920" max="5920" width="5.42578125" style="17" customWidth="1"/>
    <col min="5921" max="5922" width="5.140625" style="17" customWidth="1"/>
    <col min="5923" max="5923" width="6.42578125" style="17" customWidth="1"/>
    <col min="5924" max="5924" width="11.5703125" style="17"/>
    <col min="5925" max="5925" width="8.42578125" style="17" customWidth="1"/>
    <col min="5926" max="5926" width="3.140625" style="17" customWidth="1"/>
    <col min="5927" max="5927" width="5.140625" style="17" customWidth="1"/>
    <col min="5928" max="5928" width="7.42578125" style="17" customWidth="1"/>
    <col min="5929" max="5929" width="4.5703125" style="17" customWidth="1"/>
    <col min="5930" max="6144" width="11.5703125" style="17"/>
    <col min="6145" max="6145" width="1.85546875" style="17" customWidth="1"/>
    <col min="6146" max="6146" width="8.5703125" style="17" customWidth="1"/>
    <col min="6147" max="6147" width="8.140625" style="17" customWidth="1"/>
    <col min="6148" max="6149" width="4.5703125" style="17" customWidth="1"/>
    <col min="6150" max="6150" width="7.140625" style="17" customWidth="1"/>
    <col min="6151" max="6151" width="7.85546875" style="17" customWidth="1"/>
    <col min="6152" max="6152" width="4.5703125" style="17" customWidth="1"/>
    <col min="6153" max="6153" width="8.140625" style="17" customWidth="1"/>
    <col min="6154" max="6154" width="9.42578125" style="17" customWidth="1"/>
    <col min="6155" max="6155" width="7.140625" style="17" customWidth="1"/>
    <col min="6156" max="6157" width="8.5703125" style="17" customWidth="1"/>
    <col min="6158" max="6158" width="4.5703125" style="17" customWidth="1"/>
    <col min="6159" max="6159" width="7.42578125" style="17" customWidth="1"/>
    <col min="6160" max="6161" width="4.5703125" style="17" customWidth="1"/>
    <col min="6162" max="6162" width="7" style="17" customWidth="1"/>
    <col min="6163" max="6163" width="8.140625" style="17" customWidth="1"/>
    <col min="6164" max="6164" width="8" style="17" customWidth="1"/>
    <col min="6165" max="6165" width="7.140625" style="17" customWidth="1"/>
    <col min="6166" max="6166" width="6.5703125" style="17" customWidth="1"/>
    <col min="6167" max="6167" width="4.5703125" style="17" customWidth="1"/>
    <col min="6168" max="6168" width="7.85546875" style="17" customWidth="1"/>
    <col min="6169" max="6169" width="8.140625" style="17" customWidth="1"/>
    <col min="6170" max="6173" width="4.5703125" style="17" customWidth="1"/>
    <col min="6174" max="6174" width="11.5703125" style="17"/>
    <col min="6175" max="6175" width="8.42578125" style="17" customWidth="1"/>
    <col min="6176" max="6176" width="5.42578125" style="17" customWidth="1"/>
    <col min="6177" max="6178" width="5.140625" style="17" customWidth="1"/>
    <col min="6179" max="6179" width="6.42578125" style="17" customWidth="1"/>
    <col min="6180" max="6180" width="11.5703125" style="17"/>
    <col min="6181" max="6181" width="8.42578125" style="17" customWidth="1"/>
    <col min="6182" max="6182" width="3.140625" style="17" customWidth="1"/>
    <col min="6183" max="6183" width="5.140625" style="17" customWidth="1"/>
    <col min="6184" max="6184" width="7.42578125" style="17" customWidth="1"/>
    <col min="6185" max="6185" width="4.5703125" style="17" customWidth="1"/>
    <col min="6186" max="6400" width="11.5703125" style="17"/>
    <col min="6401" max="6401" width="1.85546875" style="17" customWidth="1"/>
    <col min="6402" max="6402" width="8.5703125" style="17" customWidth="1"/>
    <col min="6403" max="6403" width="8.140625" style="17" customWidth="1"/>
    <col min="6404" max="6405" width="4.5703125" style="17" customWidth="1"/>
    <col min="6406" max="6406" width="7.140625" style="17" customWidth="1"/>
    <col min="6407" max="6407" width="7.85546875" style="17" customWidth="1"/>
    <col min="6408" max="6408" width="4.5703125" style="17" customWidth="1"/>
    <col min="6409" max="6409" width="8.140625" style="17" customWidth="1"/>
    <col min="6410" max="6410" width="9.42578125" style="17" customWidth="1"/>
    <col min="6411" max="6411" width="7.140625" style="17" customWidth="1"/>
    <col min="6412" max="6413" width="8.5703125" style="17" customWidth="1"/>
    <col min="6414" max="6414" width="4.5703125" style="17" customWidth="1"/>
    <col min="6415" max="6415" width="7.42578125" style="17" customWidth="1"/>
    <col min="6416" max="6417" width="4.5703125" style="17" customWidth="1"/>
    <col min="6418" max="6418" width="7" style="17" customWidth="1"/>
    <col min="6419" max="6419" width="8.140625" style="17" customWidth="1"/>
    <col min="6420" max="6420" width="8" style="17" customWidth="1"/>
    <col min="6421" max="6421" width="7.140625" style="17" customWidth="1"/>
    <col min="6422" max="6422" width="6.5703125" style="17" customWidth="1"/>
    <col min="6423" max="6423" width="4.5703125" style="17" customWidth="1"/>
    <col min="6424" max="6424" width="7.85546875" style="17" customWidth="1"/>
    <col min="6425" max="6425" width="8.140625" style="17" customWidth="1"/>
    <col min="6426" max="6429" width="4.5703125" style="17" customWidth="1"/>
    <col min="6430" max="6430" width="11.5703125" style="17"/>
    <col min="6431" max="6431" width="8.42578125" style="17" customWidth="1"/>
    <col min="6432" max="6432" width="5.42578125" style="17" customWidth="1"/>
    <col min="6433" max="6434" width="5.140625" style="17" customWidth="1"/>
    <col min="6435" max="6435" width="6.42578125" style="17" customWidth="1"/>
    <col min="6436" max="6436" width="11.5703125" style="17"/>
    <col min="6437" max="6437" width="8.42578125" style="17" customWidth="1"/>
    <col min="6438" max="6438" width="3.140625" style="17" customWidth="1"/>
    <col min="6439" max="6439" width="5.140625" style="17" customWidth="1"/>
    <col min="6440" max="6440" width="7.42578125" style="17" customWidth="1"/>
    <col min="6441" max="6441" width="4.5703125" style="17" customWidth="1"/>
    <col min="6442" max="6656" width="11.5703125" style="17"/>
    <col min="6657" max="6657" width="1.85546875" style="17" customWidth="1"/>
    <col min="6658" max="6658" width="8.5703125" style="17" customWidth="1"/>
    <col min="6659" max="6659" width="8.140625" style="17" customWidth="1"/>
    <col min="6660" max="6661" width="4.5703125" style="17" customWidth="1"/>
    <col min="6662" max="6662" width="7.140625" style="17" customWidth="1"/>
    <col min="6663" max="6663" width="7.85546875" style="17" customWidth="1"/>
    <col min="6664" max="6664" width="4.5703125" style="17" customWidth="1"/>
    <col min="6665" max="6665" width="8.140625" style="17" customWidth="1"/>
    <col min="6666" max="6666" width="9.42578125" style="17" customWidth="1"/>
    <col min="6667" max="6667" width="7.140625" style="17" customWidth="1"/>
    <col min="6668" max="6669" width="8.5703125" style="17" customWidth="1"/>
    <col min="6670" max="6670" width="4.5703125" style="17" customWidth="1"/>
    <col min="6671" max="6671" width="7.42578125" style="17" customWidth="1"/>
    <col min="6672" max="6673" width="4.5703125" style="17" customWidth="1"/>
    <col min="6674" max="6674" width="7" style="17" customWidth="1"/>
    <col min="6675" max="6675" width="8.140625" style="17" customWidth="1"/>
    <col min="6676" max="6676" width="8" style="17" customWidth="1"/>
    <col min="6677" max="6677" width="7.140625" style="17" customWidth="1"/>
    <col min="6678" max="6678" width="6.5703125" style="17" customWidth="1"/>
    <col min="6679" max="6679" width="4.5703125" style="17" customWidth="1"/>
    <col min="6680" max="6680" width="7.85546875" style="17" customWidth="1"/>
    <col min="6681" max="6681" width="8.140625" style="17" customWidth="1"/>
    <col min="6682" max="6685" width="4.5703125" style="17" customWidth="1"/>
    <col min="6686" max="6686" width="11.5703125" style="17"/>
    <col min="6687" max="6687" width="8.42578125" style="17" customWidth="1"/>
    <col min="6688" max="6688" width="5.42578125" style="17" customWidth="1"/>
    <col min="6689" max="6690" width="5.140625" style="17" customWidth="1"/>
    <col min="6691" max="6691" width="6.42578125" style="17" customWidth="1"/>
    <col min="6692" max="6692" width="11.5703125" style="17"/>
    <col min="6693" max="6693" width="8.42578125" style="17" customWidth="1"/>
    <col min="6694" max="6694" width="3.140625" style="17" customWidth="1"/>
    <col min="6695" max="6695" width="5.140625" style="17" customWidth="1"/>
    <col min="6696" max="6696" width="7.42578125" style="17" customWidth="1"/>
    <col min="6697" max="6697" width="4.5703125" style="17" customWidth="1"/>
    <col min="6698" max="6912" width="11.5703125" style="17"/>
    <col min="6913" max="6913" width="1.85546875" style="17" customWidth="1"/>
    <col min="6914" max="6914" width="8.5703125" style="17" customWidth="1"/>
    <col min="6915" max="6915" width="8.140625" style="17" customWidth="1"/>
    <col min="6916" max="6917" width="4.5703125" style="17" customWidth="1"/>
    <col min="6918" max="6918" width="7.140625" style="17" customWidth="1"/>
    <col min="6919" max="6919" width="7.85546875" style="17" customWidth="1"/>
    <col min="6920" max="6920" width="4.5703125" style="17" customWidth="1"/>
    <col min="6921" max="6921" width="8.140625" style="17" customWidth="1"/>
    <col min="6922" max="6922" width="9.42578125" style="17" customWidth="1"/>
    <col min="6923" max="6923" width="7.140625" style="17" customWidth="1"/>
    <col min="6924" max="6925" width="8.5703125" style="17" customWidth="1"/>
    <col min="6926" max="6926" width="4.5703125" style="17" customWidth="1"/>
    <col min="6927" max="6927" width="7.42578125" style="17" customWidth="1"/>
    <col min="6928" max="6929" width="4.5703125" style="17" customWidth="1"/>
    <col min="6930" max="6930" width="7" style="17" customWidth="1"/>
    <col min="6931" max="6931" width="8.140625" style="17" customWidth="1"/>
    <col min="6932" max="6932" width="8" style="17" customWidth="1"/>
    <col min="6933" max="6933" width="7.140625" style="17" customWidth="1"/>
    <col min="6934" max="6934" width="6.5703125" style="17" customWidth="1"/>
    <col min="6935" max="6935" width="4.5703125" style="17" customWidth="1"/>
    <col min="6936" max="6936" width="7.85546875" style="17" customWidth="1"/>
    <col min="6937" max="6937" width="8.140625" style="17" customWidth="1"/>
    <col min="6938" max="6941" width="4.5703125" style="17" customWidth="1"/>
    <col min="6942" max="6942" width="11.5703125" style="17"/>
    <col min="6943" max="6943" width="8.42578125" style="17" customWidth="1"/>
    <col min="6944" max="6944" width="5.42578125" style="17" customWidth="1"/>
    <col min="6945" max="6946" width="5.140625" style="17" customWidth="1"/>
    <col min="6947" max="6947" width="6.42578125" style="17" customWidth="1"/>
    <col min="6948" max="6948" width="11.5703125" style="17"/>
    <col min="6949" max="6949" width="8.42578125" style="17" customWidth="1"/>
    <col min="6950" max="6950" width="3.140625" style="17" customWidth="1"/>
    <col min="6951" max="6951" width="5.140625" style="17" customWidth="1"/>
    <col min="6952" max="6952" width="7.42578125" style="17" customWidth="1"/>
    <col min="6953" max="6953" width="4.5703125" style="17" customWidth="1"/>
    <col min="6954" max="7168" width="11.5703125" style="17"/>
    <col min="7169" max="7169" width="1.85546875" style="17" customWidth="1"/>
    <col min="7170" max="7170" width="8.5703125" style="17" customWidth="1"/>
    <col min="7171" max="7171" width="8.140625" style="17" customWidth="1"/>
    <col min="7172" max="7173" width="4.5703125" style="17" customWidth="1"/>
    <col min="7174" max="7174" width="7.140625" style="17" customWidth="1"/>
    <col min="7175" max="7175" width="7.85546875" style="17" customWidth="1"/>
    <col min="7176" max="7176" width="4.5703125" style="17" customWidth="1"/>
    <col min="7177" max="7177" width="8.140625" style="17" customWidth="1"/>
    <col min="7178" max="7178" width="9.42578125" style="17" customWidth="1"/>
    <col min="7179" max="7179" width="7.140625" style="17" customWidth="1"/>
    <col min="7180" max="7181" width="8.5703125" style="17" customWidth="1"/>
    <col min="7182" max="7182" width="4.5703125" style="17" customWidth="1"/>
    <col min="7183" max="7183" width="7.42578125" style="17" customWidth="1"/>
    <col min="7184" max="7185" width="4.5703125" style="17" customWidth="1"/>
    <col min="7186" max="7186" width="7" style="17" customWidth="1"/>
    <col min="7187" max="7187" width="8.140625" style="17" customWidth="1"/>
    <col min="7188" max="7188" width="8" style="17" customWidth="1"/>
    <col min="7189" max="7189" width="7.140625" style="17" customWidth="1"/>
    <col min="7190" max="7190" width="6.5703125" style="17" customWidth="1"/>
    <col min="7191" max="7191" width="4.5703125" style="17" customWidth="1"/>
    <col min="7192" max="7192" width="7.85546875" style="17" customWidth="1"/>
    <col min="7193" max="7193" width="8.140625" style="17" customWidth="1"/>
    <col min="7194" max="7197" width="4.5703125" style="17" customWidth="1"/>
    <col min="7198" max="7198" width="11.5703125" style="17"/>
    <col min="7199" max="7199" width="8.42578125" style="17" customWidth="1"/>
    <col min="7200" max="7200" width="5.42578125" style="17" customWidth="1"/>
    <col min="7201" max="7202" width="5.140625" style="17" customWidth="1"/>
    <col min="7203" max="7203" width="6.42578125" style="17" customWidth="1"/>
    <col min="7204" max="7204" width="11.5703125" style="17"/>
    <col min="7205" max="7205" width="8.42578125" style="17" customWidth="1"/>
    <col min="7206" max="7206" width="3.140625" style="17" customWidth="1"/>
    <col min="7207" max="7207" width="5.140625" style="17" customWidth="1"/>
    <col min="7208" max="7208" width="7.42578125" style="17" customWidth="1"/>
    <col min="7209" max="7209" width="4.5703125" style="17" customWidth="1"/>
    <col min="7210" max="7424" width="11.5703125" style="17"/>
    <col min="7425" max="7425" width="1.85546875" style="17" customWidth="1"/>
    <col min="7426" max="7426" width="8.5703125" style="17" customWidth="1"/>
    <col min="7427" max="7427" width="8.140625" style="17" customWidth="1"/>
    <col min="7428" max="7429" width="4.5703125" style="17" customWidth="1"/>
    <col min="7430" max="7430" width="7.140625" style="17" customWidth="1"/>
    <col min="7431" max="7431" width="7.85546875" style="17" customWidth="1"/>
    <col min="7432" max="7432" width="4.5703125" style="17" customWidth="1"/>
    <col min="7433" max="7433" width="8.140625" style="17" customWidth="1"/>
    <col min="7434" max="7434" width="9.42578125" style="17" customWidth="1"/>
    <col min="7435" max="7435" width="7.140625" style="17" customWidth="1"/>
    <col min="7436" max="7437" width="8.5703125" style="17" customWidth="1"/>
    <col min="7438" max="7438" width="4.5703125" style="17" customWidth="1"/>
    <col min="7439" max="7439" width="7.42578125" style="17" customWidth="1"/>
    <col min="7440" max="7441" width="4.5703125" style="17" customWidth="1"/>
    <col min="7442" max="7442" width="7" style="17" customWidth="1"/>
    <col min="7443" max="7443" width="8.140625" style="17" customWidth="1"/>
    <col min="7444" max="7444" width="8" style="17" customWidth="1"/>
    <col min="7445" max="7445" width="7.140625" style="17" customWidth="1"/>
    <col min="7446" max="7446" width="6.5703125" style="17" customWidth="1"/>
    <col min="7447" max="7447" width="4.5703125" style="17" customWidth="1"/>
    <col min="7448" max="7448" width="7.85546875" style="17" customWidth="1"/>
    <col min="7449" max="7449" width="8.140625" style="17" customWidth="1"/>
    <col min="7450" max="7453" width="4.5703125" style="17" customWidth="1"/>
    <col min="7454" max="7454" width="11.5703125" style="17"/>
    <col min="7455" max="7455" width="8.42578125" style="17" customWidth="1"/>
    <col min="7456" max="7456" width="5.42578125" style="17" customWidth="1"/>
    <col min="7457" max="7458" width="5.140625" style="17" customWidth="1"/>
    <col min="7459" max="7459" width="6.42578125" style="17" customWidth="1"/>
    <col min="7460" max="7460" width="11.5703125" style="17"/>
    <col min="7461" max="7461" width="8.42578125" style="17" customWidth="1"/>
    <col min="7462" max="7462" width="3.140625" style="17" customWidth="1"/>
    <col min="7463" max="7463" width="5.140625" style="17" customWidth="1"/>
    <col min="7464" max="7464" width="7.42578125" style="17" customWidth="1"/>
    <col min="7465" max="7465" width="4.5703125" style="17" customWidth="1"/>
    <col min="7466" max="7680" width="11.5703125" style="17"/>
    <col min="7681" max="7681" width="1.85546875" style="17" customWidth="1"/>
    <col min="7682" max="7682" width="8.5703125" style="17" customWidth="1"/>
    <col min="7683" max="7683" width="8.140625" style="17" customWidth="1"/>
    <col min="7684" max="7685" width="4.5703125" style="17" customWidth="1"/>
    <col min="7686" max="7686" width="7.140625" style="17" customWidth="1"/>
    <col min="7687" max="7687" width="7.85546875" style="17" customWidth="1"/>
    <col min="7688" max="7688" width="4.5703125" style="17" customWidth="1"/>
    <col min="7689" max="7689" width="8.140625" style="17" customWidth="1"/>
    <col min="7690" max="7690" width="9.42578125" style="17" customWidth="1"/>
    <col min="7691" max="7691" width="7.140625" style="17" customWidth="1"/>
    <col min="7692" max="7693" width="8.5703125" style="17" customWidth="1"/>
    <col min="7694" max="7694" width="4.5703125" style="17" customWidth="1"/>
    <col min="7695" max="7695" width="7.42578125" style="17" customWidth="1"/>
    <col min="7696" max="7697" width="4.5703125" style="17" customWidth="1"/>
    <col min="7698" max="7698" width="7" style="17" customWidth="1"/>
    <col min="7699" max="7699" width="8.140625" style="17" customWidth="1"/>
    <col min="7700" max="7700" width="8" style="17" customWidth="1"/>
    <col min="7701" max="7701" width="7.140625" style="17" customWidth="1"/>
    <col min="7702" max="7702" width="6.5703125" style="17" customWidth="1"/>
    <col min="7703" max="7703" width="4.5703125" style="17" customWidth="1"/>
    <col min="7704" max="7704" width="7.85546875" style="17" customWidth="1"/>
    <col min="7705" max="7705" width="8.140625" style="17" customWidth="1"/>
    <col min="7706" max="7709" width="4.5703125" style="17" customWidth="1"/>
    <col min="7710" max="7710" width="11.5703125" style="17"/>
    <col min="7711" max="7711" width="8.42578125" style="17" customWidth="1"/>
    <col min="7712" max="7712" width="5.42578125" style="17" customWidth="1"/>
    <col min="7713" max="7714" width="5.140625" style="17" customWidth="1"/>
    <col min="7715" max="7715" width="6.42578125" style="17" customWidth="1"/>
    <col min="7716" max="7716" width="11.5703125" style="17"/>
    <col min="7717" max="7717" width="8.42578125" style="17" customWidth="1"/>
    <col min="7718" max="7718" width="3.140625" style="17" customWidth="1"/>
    <col min="7719" max="7719" width="5.140625" style="17" customWidth="1"/>
    <col min="7720" max="7720" width="7.42578125" style="17" customWidth="1"/>
    <col min="7721" max="7721" width="4.5703125" style="17" customWidth="1"/>
    <col min="7722" max="7936" width="11.5703125" style="17"/>
    <col min="7937" max="7937" width="1.85546875" style="17" customWidth="1"/>
    <col min="7938" max="7938" width="8.5703125" style="17" customWidth="1"/>
    <col min="7939" max="7939" width="8.140625" style="17" customWidth="1"/>
    <col min="7940" max="7941" width="4.5703125" style="17" customWidth="1"/>
    <col min="7942" max="7942" width="7.140625" style="17" customWidth="1"/>
    <col min="7943" max="7943" width="7.85546875" style="17" customWidth="1"/>
    <col min="7944" max="7944" width="4.5703125" style="17" customWidth="1"/>
    <col min="7945" max="7945" width="8.140625" style="17" customWidth="1"/>
    <col min="7946" max="7946" width="9.42578125" style="17" customWidth="1"/>
    <col min="7947" max="7947" width="7.140625" style="17" customWidth="1"/>
    <col min="7948" max="7949" width="8.5703125" style="17" customWidth="1"/>
    <col min="7950" max="7950" width="4.5703125" style="17" customWidth="1"/>
    <col min="7951" max="7951" width="7.42578125" style="17" customWidth="1"/>
    <col min="7952" max="7953" width="4.5703125" style="17" customWidth="1"/>
    <col min="7954" max="7954" width="7" style="17" customWidth="1"/>
    <col min="7955" max="7955" width="8.140625" style="17" customWidth="1"/>
    <col min="7956" max="7956" width="8" style="17" customWidth="1"/>
    <col min="7957" max="7957" width="7.140625" style="17" customWidth="1"/>
    <col min="7958" max="7958" width="6.5703125" style="17" customWidth="1"/>
    <col min="7959" max="7959" width="4.5703125" style="17" customWidth="1"/>
    <col min="7960" max="7960" width="7.85546875" style="17" customWidth="1"/>
    <col min="7961" max="7961" width="8.140625" style="17" customWidth="1"/>
    <col min="7962" max="7965" width="4.5703125" style="17" customWidth="1"/>
    <col min="7966" max="7966" width="11.5703125" style="17"/>
    <col min="7967" max="7967" width="8.42578125" style="17" customWidth="1"/>
    <col min="7968" max="7968" width="5.42578125" style="17" customWidth="1"/>
    <col min="7969" max="7970" width="5.140625" style="17" customWidth="1"/>
    <col min="7971" max="7971" width="6.42578125" style="17" customWidth="1"/>
    <col min="7972" max="7972" width="11.5703125" style="17"/>
    <col min="7973" max="7973" width="8.42578125" style="17" customWidth="1"/>
    <col min="7974" max="7974" width="3.140625" style="17" customWidth="1"/>
    <col min="7975" max="7975" width="5.140625" style="17" customWidth="1"/>
    <col min="7976" max="7976" width="7.42578125" style="17" customWidth="1"/>
    <col min="7977" max="7977" width="4.5703125" style="17" customWidth="1"/>
    <col min="7978" max="8192" width="11.5703125" style="17"/>
    <col min="8193" max="8193" width="1.85546875" style="17" customWidth="1"/>
    <col min="8194" max="8194" width="8.5703125" style="17" customWidth="1"/>
    <col min="8195" max="8195" width="8.140625" style="17" customWidth="1"/>
    <col min="8196" max="8197" width="4.5703125" style="17" customWidth="1"/>
    <col min="8198" max="8198" width="7.140625" style="17" customWidth="1"/>
    <col min="8199" max="8199" width="7.85546875" style="17" customWidth="1"/>
    <col min="8200" max="8200" width="4.5703125" style="17" customWidth="1"/>
    <col min="8201" max="8201" width="8.140625" style="17" customWidth="1"/>
    <col min="8202" max="8202" width="9.42578125" style="17" customWidth="1"/>
    <col min="8203" max="8203" width="7.140625" style="17" customWidth="1"/>
    <col min="8204" max="8205" width="8.5703125" style="17" customWidth="1"/>
    <col min="8206" max="8206" width="4.5703125" style="17" customWidth="1"/>
    <col min="8207" max="8207" width="7.42578125" style="17" customWidth="1"/>
    <col min="8208" max="8209" width="4.5703125" style="17" customWidth="1"/>
    <col min="8210" max="8210" width="7" style="17" customWidth="1"/>
    <col min="8211" max="8211" width="8.140625" style="17" customWidth="1"/>
    <col min="8212" max="8212" width="8" style="17" customWidth="1"/>
    <col min="8213" max="8213" width="7.140625" style="17" customWidth="1"/>
    <col min="8214" max="8214" width="6.5703125" style="17" customWidth="1"/>
    <col min="8215" max="8215" width="4.5703125" style="17" customWidth="1"/>
    <col min="8216" max="8216" width="7.85546875" style="17" customWidth="1"/>
    <col min="8217" max="8217" width="8.140625" style="17" customWidth="1"/>
    <col min="8218" max="8221" width="4.5703125" style="17" customWidth="1"/>
    <col min="8222" max="8222" width="11.5703125" style="17"/>
    <col min="8223" max="8223" width="8.42578125" style="17" customWidth="1"/>
    <col min="8224" max="8224" width="5.42578125" style="17" customWidth="1"/>
    <col min="8225" max="8226" width="5.140625" style="17" customWidth="1"/>
    <col min="8227" max="8227" width="6.42578125" style="17" customWidth="1"/>
    <col min="8228" max="8228" width="11.5703125" style="17"/>
    <col min="8229" max="8229" width="8.42578125" style="17" customWidth="1"/>
    <col min="8230" max="8230" width="3.140625" style="17" customWidth="1"/>
    <col min="8231" max="8231" width="5.140625" style="17" customWidth="1"/>
    <col min="8232" max="8232" width="7.42578125" style="17" customWidth="1"/>
    <col min="8233" max="8233" width="4.5703125" style="17" customWidth="1"/>
    <col min="8234" max="8448" width="11.5703125" style="17"/>
    <col min="8449" max="8449" width="1.85546875" style="17" customWidth="1"/>
    <col min="8450" max="8450" width="8.5703125" style="17" customWidth="1"/>
    <col min="8451" max="8451" width="8.140625" style="17" customWidth="1"/>
    <col min="8452" max="8453" width="4.5703125" style="17" customWidth="1"/>
    <col min="8454" max="8454" width="7.140625" style="17" customWidth="1"/>
    <col min="8455" max="8455" width="7.85546875" style="17" customWidth="1"/>
    <col min="8456" max="8456" width="4.5703125" style="17" customWidth="1"/>
    <col min="8457" max="8457" width="8.140625" style="17" customWidth="1"/>
    <col min="8458" max="8458" width="9.42578125" style="17" customWidth="1"/>
    <col min="8459" max="8459" width="7.140625" style="17" customWidth="1"/>
    <col min="8460" max="8461" width="8.5703125" style="17" customWidth="1"/>
    <col min="8462" max="8462" width="4.5703125" style="17" customWidth="1"/>
    <col min="8463" max="8463" width="7.42578125" style="17" customWidth="1"/>
    <col min="8464" max="8465" width="4.5703125" style="17" customWidth="1"/>
    <col min="8466" max="8466" width="7" style="17" customWidth="1"/>
    <col min="8467" max="8467" width="8.140625" style="17" customWidth="1"/>
    <col min="8468" max="8468" width="8" style="17" customWidth="1"/>
    <col min="8469" max="8469" width="7.140625" style="17" customWidth="1"/>
    <col min="8470" max="8470" width="6.5703125" style="17" customWidth="1"/>
    <col min="8471" max="8471" width="4.5703125" style="17" customWidth="1"/>
    <col min="8472" max="8472" width="7.85546875" style="17" customWidth="1"/>
    <col min="8473" max="8473" width="8.140625" style="17" customWidth="1"/>
    <col min="8474" max="8477" width="4.5703125" style="17" customWidth="1"/>
    <col min="8478" max="8478" width="11.5703125" style="17"/>
    <col min="8479" max="8479" width="8.42578125" style="17" customWidth="1"/>
    <col min="8480" max="8480" width="5.42578125" style="17" customWidth="1"/>
    <col min="8481" max="8482" width="5.140625" style="17" customWidth="1"/>
    <col min="8483" max="8483" width="6.42578125" style="17" customWidth="1"/>
    <col min="8484" max="8484" width="11.5703125" style="17"/>
    <col min="8485" max="8485" width="8.42578125" style="17" customWidth="1"/>
    <col min="8486" max="8486" width="3.140625" style="17" customWidth="1"/>
    <col min="8487" max="8487" width="5.140625" style="17" customWidth="1"/>
    <col min="8488" max="8488" width="7.42578125" style="17" customWidth="1"/>
    <col min="8489" max="8489" width="4.5703125" style="17" customWidth="1"/>
    <col min="8490" max="8704" width="11.5703125" style="17"/>
    <col min="8705" max="8705" width="1.85546875" style="17" customWidth="1"/>
    <col min="8706" max="8706" width="8.5703125" style="17" customWidth="1"/>
    <col min="8707" max="8707" width="8.140625" style="17" customWidth="1"/>
    <col min="8708" max="8709" width="4.5703125" style="17" customWidth="1"/>
    <col min="8710" max="8710" width="7.140625" style="17" customWidth="1"/>
    <col min="8711" max="8711" width="7.85546875" style="17" customWidth="1"/>
    <col min="8712" max="8712" width="4.5703125" style="17" customWidth="1"/>
    <col min="8713" max="8713" width="8.140625" style="17" customWidth="1"/>
    <col min="8714" max="8714" width="9.42578125" style="17" customWidth="1"/>
    <col min="8715" max="8715" width="7.140625" style="17" customWidth="1"/>
    <col min="8716" max="8717" width="8.5703125" style="17" customWidth="1"/>
    <col min="8718" max="8718" width="4.5703125" style="17" customWidth="1"/>
    <col min="8719" max="8719" width="7.42578125" style="17" customWidth="1"/>
    <col min="8720" max="8721" width="4.5703125" style="17" customWidth="1"/>
    <col min="8722" max="8722" width="7" style="17" customWidth="1"/>
    <col min="8723" max="8723" width="8.140625" style="17" customWidth="1"/>
    <col min="8724" max="8724" width="8" style="17" customWidth="1"/>
    <col min="8725" max="8725" width="7.140625" style="17" customWidth="1"/>
    <col min="8726" max="8726" width="6.5703125" style="17" customWidth="1"/>
    <col min="8727" max="8727" width="4.5703125" style="17" customWidth="1"/>
    <col min="8728" max="8728" width="7.85546875" style="17" customWidth="1"/>
    <col min="8729" max="8729" width="8.140625" style="17" customWidth="1"/>
    <col min="8730" max="8733" width="4.5703125" style="17" customWidth="1"/>
    <col min="8734" max="8734" width="11.5703125" style="17"/>
    <col min="8735" max="8735" width="8.42578125" style="17" customWidth="1"/>
    <col min="8736" max="8736" width="5.42578125" style="17" customWidth="1"/>
    <col min="8737" max="8738" width="5.140625" style="17" customWidth="1"/>
    <col min="8739" max="8739" width="6.42578125" style="17" customWidth="1"/>
    <col min="8740" max="8740" width="11.5703125" style="17"/>
    <col min="8741" max="8741" width="8.42578125" style="17" customWidth="1"/>
    <col min="8742" max="8742" width="3.140625" style="17" customWidth="1"/>
    <col min="8743" max="8743" width="5.140625" style="17" customWidth="1"/>
    <col min="8744" max="8744" width="7.42578125" style="17" customWidth="1"/>
    <col min="8745" max="8745" width="4.5703125" style="17" customWidth="1"/>
    <col min="8746" max="8960" width="11.5703125" style="17"/>
    <col min="8961" max="8961" width="1.85546875" style="17" customWidth="1"/>
    <col min="8962" max="8962" width="8.5703125" style="17" customWidth="1"/>
    <col min="8963" max="8963" width="8.140625" style="17" customWidth="1"/>
    <col min="8964" max="8965" width="4.5703125" style="17" customWidth="1"/>
    <col min="8966" max="8966" width="7.140625" style="17" customWidth="1"/>
    <col min="8967" max="8967" width="7.85546875" style="17" customWidth="1"/>
    <col min="8968" max="8968" width="4.5703125" style="17" customWidth="1"/>
    <col min="8969" max="8969" width="8.140625" style="17" customWidth="1"/>
    <col min="8970" max="8970" width="9.42578125" style="17" customWidth="1"/>
    <col min="8971" max="8971" width="7.140625" style="17" customWidth="1"/>
    <col min="8972" max="8973" width="8.5703125" style="17" customWidth="1"/>
    <col min="8974" max="8974" width="4.5703125" style="17" customWidth="1"/>
    <col min="8975" max="8975" width="7.42578125" style="17" customWidth="1"/>
    <col min="8976" max="8977" width="4.5703125" style="17" customWidth="1"/>
    <col min="8978" max="8978" width="7" style="17" customWidth="1"/>
    <col min="8979" max="8979" width="8.140625" style="17" customWidth="1"/>
    <col min="8980" max="8980" width="8" style="17" customWidth="1"/>
    <col min="8981" max="8981" width="7.140625" style="17" customWidth="1"/>
    <col min="8982" max="8982" width="6.5703125" style="17" customWidth="1"/>
    <col min="8983" max="8983" width="4.5703125" style="17" customWidth="1"/>
    <col min="8984" max="8984" width="7.85546875" style="17" customWidth="1"/>
    <col min="8985" max="8985" width="8.140625" style="17" customWidth="1"/>
    <col min="8986" max="8989" width="4.5703125" style="17" customWidth="1"/>
    <col min="8990" max="8990" width="11.5703125" style="17"/>
    <col min="8991" max="8991" width="8.42578125" style="17" customWidth="1"/>
    <col min="8992" max="8992" width="5.42578125" style="17" customWidth="1"/>
    <col min="8993" max="8994" width="5.140625" style="17" customWidth="1"/>
    <col min="8995" max="8995" width="6.42578125" style="17" customWidth="1"/>
    <col min="8996" max="8996" width="11.5703125" style="17"/>
    <col min="8997" max="8997" width="8.42578125" style="17" customWidth="1"/>
    <col min="8998" max="8998" width="3.140625" style="17" customWidth="1"/>
    <col min="8999" max="8999" width="5.140625" style="17" customWidth="1"/>
    <col min="9000" max="9000" width="7.42578125" style="17" customWidth="1"/>
    <col min="9001" max="9001" width="4.5703125" style="17" customWidth="1"/>
    <col min="9002" max="9216" width="11.5703125" style="17"/>
    <col min="9217" max="9217" width="1.85546875" style="17" customWidth="1"/>
    <col min="9218" max="9218" width="8.5703125" style="17" customWidth="1"/>
    <col min="9219" max="9219" width="8.140625" style="17" customWidth="1"/>
    <col min="9220" max="9221" width="4.5703125" style="17" customWidth="1"/>
    <col min="9222" max="9222" width="7.140625" style="17" customWidth="1"/>
    <col min="9223" max="9223" width="7.85546875" style="17" customWidth="1"/>
    <col min="9224" max="9224" width="4.5703125" style="17" customWidth="1"/>
    <col min="9225" max="9225" width="8.140625" style="17" customWidth="1"/>
    <col min="9226" max="9226" width="9.42578125" style="17" customWidth="1"/>
    <col min="9227" max="9227" width="7.140625" style="17" customWidth="1"/>
    <col min="9228" max="9229" width="8.5703125" style="17" customWidth="1"/>
    <col min="9230" max="9230" width="4.5703125" style="17" customWidth="1"/>
    <col min="9231" max="9231" width="7.42578125" style="17" customWidth="1"/>
    <col min="9232" max="9233" width="4.5703125" style="17" customWidth="1"/>
    <col min="9234" max="9234" width="7" style="17" customWidth="1"/>
    <col min="9235" max="9235" width="8.140625" style="17" customWidth="1"/>
    <col min="9236" max="9236" width="8" style="17" customWidth="1"/>
    <col min="9237" max="9237" width="7.140625" style="17" customWidth="1"/>
    <col min="9238" max="9238" width="6.5703125" style="17" customWidth="1"/>
    <col min="9239" max="9239" width="4.5703125" style="17" customWidth="1"/>
    <col min="9240" max="9240" width="7.85546875" style="17" customWidth="1"/>
    <col min="9241" max="9241" width="8.140625" style="17" customWidth="1"/>
    <col min="9242" max="9245" width="4.5703125" style="17" customWidth="1"/>
    <col min="9246" max="9246" width="11.5703125" style="17"/>
    <col min="9247" max="9247" width="8.42578125" style="17" customWidth="1"/>
    <col min="9248" max="9248" width="5.42578125" style="17" customWidth="1"/>
    <col min="9249" max="9250" width="5.140625" style="17" customWidth="1"/>
    <col min="9251" max="9251" width="6.42578125" style="17" customWidth="1"/>
    <col min="9252" max="9252" width="11.5703125" style="17"/>
    <col min="9253" max="9253" width="8.42578125" style="17" customWidth="1"/>
    <col min="9254" max="9254" width="3.140625" style="17" customWidth="1"/>
    <col min="9255" max="9255" width="5.140625" style="17" customWidth="1"/>
    <col min="9256" max="9256" width="7.42578125" style="17" customWidth="1"/>
    <col min="9257" max="9257" width="4.5703125" style="17" customWidth="1"/>
    <col min="9258" max="9472" width="11.5703125" style="17"/>
    <col min="9473" max="9473" width="1.85546875" style="17" customWidth="1"/>
    <col min="9474" max="9474" width="8.5703125" style="17" customWidth="1"/>
    <col min="9475" max="9475" width="8.140625" style="17" customWidth="1"/>
    <col min="9476" max="9477" width="4.5703125" style="17" customWidth="1"/>
    <col min="9478" max="9478" width="7.140625" style="17" customWidth="1"/>
    <col min="9479" max="9479" width="7.85546875" style="17" customWidth="1"/>
    <col min="9480" max="9480" width="4.5703125" style="17" customWidth="1"/>
    <col min="9481" max="9481" width="8.140625" style="17" customWidth="1"/>
    <col min="9482" max="9482" width="9.42578125" style="17" customWidth="1"/>
    <col min="9483" max="9483" width="7.140625" style="17" customWidth="1"/>
    <col min="9484" max="9485" width="8.5703125" style="17" customWidth="1"/>
    <col min="9486" max="9486" width="4.5703125" style="17" customWidth="1"/>
    <col min="9487" max="9487" width="7.42578125" style="17" customWidth="1"/>
    <col min="9488" max="9489" width="4.5703125" style="17" customWidth="1"/>
    <col min="9490" max="9490" width="7" style="17" customWidth="1"/>
    <col min="9491" max="9491" width="8.140625" style="17" customWidth="1"/>
    <col min="9492" max="9492" width="8" style="17" customWidth="1"/>
    <col min="9493" max="9493" width="7.140625" style="17" customWidth="1"/>
    <col min="9494" max="9494" width="6.5703125" style="17" customWidth="1"/>
    <col min="9495" max="9495" width="4.5703125" style="17" customWidth="1"/>
    <col min="9496" max="9496" width="7.85546875" style="17" customWidth="1"/>
    <col min="9497" max="9497" width="8.140625" style="17" customWidth="1"/>
    <col min="9498" max="9501" width="4.5703125" style="17" customWidth="1"/>
    <col min="9502" max="9502" width="11.5703125" style="17"/>
    <col min="9503" max="9503" width="8.42578125" style="17" customWidth="1"/>
    <col min="9504" max="9504" width="5.42578125" style="17" customWidth="1"/>
    <col min="9505" max="9506" width="5.140625" style="17" customWidth="1"/>
    <col min="9507" max="9507" width="6.42578125" style="17" customWidth="1"/>
    <col min="9508" max="9508" width="11.5703125" style="17"/>
    <col min="9509" max="9509" width="8.42578125" style="17" customWidth="1"/>
    <col min="9510" max="9510" width="3.140625" style="17" customWidth="1"/>
    <col min="9511" max="9511" width="5.140625" style="17" customWidth="1"/>
    <col min="9512" max="9512" width="7.42578125" style="17" customWidth="1"/>
    <col min="9513" max="9513" width="4.5703125" style="17" customWidth="1"/>
    <col min="9514" max="9728" width="11.5703125" style="17"/>
    <col min="9729" max="9729" width="1.85546875" style="17" customWidth="1"/>
    <col min="9730" max="9730" width="8.5703125" style="17" customWidth="1"/>
    <col min="9731" max="9731" width="8.140625" style="17" customWidth="1"/>
    <col min="9732" max="9733" width="4.5703125" style="17" customWidth="1"/>
    <col min="9734" max="9734" width="7.140625" style="17" customWidth="1"/>
    <col min="9735" max="9735" width="7.85546875" style="17" customWidth="1"/>
    <col min="9736" max="9736" width="4.5703125" style="17" customWidth="1"/>
    <col min="9737" max="9737" width="8.140625" style="17" customWidth="1"/>
    <col min="9738" max="9738" width="9.42578125" style="17" customWidth="1"/>
    <col min="9739" max="9739" width="7.140625" style="17" customWidth="1"/>
    <col min="9740" max="9741" width="8.5703125" style="17" customWidth="1"/>
    <col min="9742" max="9742" width="4.5703125" style="17" customWidth="1"/>
    <col min="9743" max="9743" width="7.42578125" style="17" customWidth="1"/>
    <col min="9744" max="9745" width="4.5703125" style="17" customWidth="1"/>
    <col min="9746" max="9746" width="7" style="17" customWidth="1"/>
    <col min="9747" max="9747" width="8.140625" style="17" customWidth="1"/>
    <col min="9748" max="9748" width="8" style="17" customWidth="1"/>
    <col min="9749" max="9749" width="7.140625" style="17" customWidth="1"/>
    <col min="9750" max="9750" width="6.5703125" style="17" customWidth="1"/>
    <col min="9751" max="9751" width="4.5703125" style="17" customWidth="1"/>
    <col min="9752" max="9752" width="7.85546875" style="17" customWidth="1"/>
    <col min="9753" max="9753" width="8.140625" style="17" customWidth="1"/>
    <col min="9754" max="9757" width="4.5703125" style="17" customWidth="1"/>
    <col min="9758" max="9758" width="11.5703125" style="17"/>
    <col min="9759" max="9759" width="8.42578125" style="17" customWidth="1"/>
    <col min="9760" max="9760" width="5.42578125" style="17" customWidth="1"/>
    <col min="9761" max="9762" width="5.140625" style="17" customWidth="1"/>
    <col min="9763" max="9763" width="6.42578125" style="17" customWidth="1"/>
    <col min="9764" max="9764" width="11.5703125" style="17"/>
    <col min="9765" max="9765" width="8.42578125" style="17" customWidth="1"/>
    <col min="9766" max="9766" width="3.140625" style="17" customWidth="1"/>
    <col min="9767" max="9767" width="5.140625" style="17" customWidth="1"/>
    <col min="9768" max="9768" width="7.42578125" style="17" customWidth="1"/>
    <col min="9769" max="9769" width="4.5703125" style="17" customWidth="1"/>
    <col min="9770" max="9984" width="11.5703125" style="17"/>
    <col min="9985" max="9985" width="1.85546875" style="17" customWidth="1"/>
    <col min="9986" max="9986" width="8.5703125" style="17" customWidth="1"/>
    <col min="9987" max="9987" width="8.140625" style="17" customWidth="1"/>
    <col min="9988" max="9989" width="4.5703125" style="17" customWidth="1"/>
    <col min="9990" max="9990" width="7.140625" style="17" customWidth="1"/>
    <col min="9991" max="9991" width="7.85546875" style="17" customWidth="1"/>
    <col min="9992" max="9992" width="4.5703125" style="17" customWidth="1"/>
    <col min="9993" max="9993" width="8.140625" style="17" customWidth="1"/>
    <col min="9994" max="9994" width="9.42578125" style="17" customWidth="1"/>
    <col min="9995" max="9995" width="7.140625" style="17" customWidth="1"/>
    <col min="9996" max="9997" width="8.5703125" style="17" customWidth="1"/>
    <col min="9998" max="9998" width="4.5703125" style="17" customWidth="1"/>
    <col min="9999" max="9999" width="7.42578125" style="17" customWidth="1"/>
    <col min="10000" max="10001" width="4.5703125" style="17" customWidth="1"/>
    <col min="10002" max="10002" width="7" style="17" customWidth="1"/>
    <col min="10003" max="10003" width="8.140625" style="17" customWidth="1"/>
    <col min="10004" max="10004" width="8" style="17" customWidth="1"/>
    <col min="10005" max="10005" width="7.140625" style="17" customWidth="1"/>
    <col min="10006" max="10006" width="6.5703125" style="17" customWidth="1"/>
    <col min="10007" max="10007" width="4.5703125" style="17" customWidth="1"/>
    <col min="10008" max="10008" width="7.85546875" style="17" customWidth="1"/>
    <col min="10009" max="10009" width="8.140625" style="17" customWidth="1"/>
    <col min="10010" max="10013" width="4.5703125" style="17" customWidth="1"/>
    <col min="10014" max="10014" width="11.5703125" style="17"/>
    <col min="10015" max="10015" width="8.42578125" style="17" customWidth="1"/>
    <col min="10016" max="10016" width="5.42578125" style="17" customWidth="1"/>
    <col min="10017" max="10018" width="5.140625" style="17" customWidth="1"/>
    <col min="10019" max="10019" width="6.42578125" style="17" customWidth="1"/>
    <col min="10020" max="10020" width="11.5703125" style="17"/>
    <col min="10021" max="10021" width="8.42578125" style="17" customWidth="1"/>
    <col min="10022" max="10022" width="3.140625" style="17" customWidth="1"/>
    <col min="10023" max="10023" width="5.140625" style="17" customWidth="1"/>
    <col min="10024" max="10024" width="7.42578125" style="17" customWidth="1"/>
    <col min="10025" max="10025" width="4.5703125" style="17" customWidth="1"/>
    <col min="10026" max="10240" width="11.5703125" style="17"/>
    <col min="10241" max="10241" width="1.85546875" style="17" customWidth="1"/>
    <col min="10242" max="10242" width="8.5703125" style="17" customWidth="1"/>
    <col min="10243" max="10243" width="8.140625" style="17" customWidth="1"/>
    <col min="10244" max="10245" width="4.5703125" style="17" customWidth="1"/>
    <col min="10246" max="10246" width="7.140625" style="17" customWidth="1"/>
    <col min="10247" max="10247" width="7.85546875" style="17" customWidth="1"/>
    <col min="10248" max="10248" width="4.5703125" style="17" customWidth="1"/>
    <col min="10249" max="10249" width="8.140625" style="17" customWidth="1"/>
    <col min="10250" max="10250" width="9.42578125" style="17" customWidth="1"/>
    <col min="10251" max="10251" width="7.140625" style="17" customWidth="1"/>
    <col min="10252" max="10253" width="8.5703125" style="17" customWidth="1"/>
    <col min="10254" max="10254" width="4.5703125" style="17" customWidth="1"/>
    <col min="10255" max="10255" width="7.42578125" style="17" customWidth="1"/>
    <col min="10256" max="10257" width="4.5703125" style="17" customWidth="1"/>
    <col min="10258" max="10258" width="7" style="17" customWidth="1"/>
    <col min="10259" max="10259" width="8.140625" style="17" customWidth="1"/>
    <col min="10260" max="10260" width="8" style="17" customWidth="1"/>
    <col min="10261" max="10261" width="7.140625" style="17" customWidth="1"/>
    <col min="10262" max="10262" width="6.5703125" style="17" customWidth="1"/>
    <col min="10263" max="10263" width="4.5703125" style="17" customWidth="1"/>
    <col min="10264" max="10264" width="7.85546875" style="17" customWidth="1"/>
    <col min="10265" max="10265" width="8.140625" style="17" customWidth="1"/>
    <col min="10266" max="10269" width="4.5703125" style="17" customWidth="1"/>
    <col min="10270" max="10270" width="11.5703125" style="17"/>
    <col min="10271" max="10271" width="8.42578125" style="17" customWidth="1"/>
    <col min="10272" max="10272" width="5.42578125" style="17" customWidth="1"/>
    <col min="10273" max="10274" width="5.140625" style="17" customWidth="1"/>
    <col min="10275" max="10275" width="6.42578125" style="17" customWidth="1"/>
    <col min="10276" max="10276" width="11.5703125" style="17"/>
    <col min="10277" max="10277" width="8.42578125" style="17" customWidth="1"/>
    <col min="10278" max="10278" width="3.140625" style="17" customWidth="1"/>
    <col min="10279" max="10279" width="5.140625" style="17" customWidth="1"/>
    <col min="10280" max="10280" width="7.42578125" style="17" customWidth="1"/>
    <col min="10281" max="10281" width="4.5703125" style="17" customWidth="1"/>
    <col min="10282" max="10496" width="11.5703125" style="17"/>
    <col min="10497" max="10497" width="1.85546875" style="17" customWidth="1"/>
    <col min="10498" max="10498" width="8.5703125" style="17" customWidth="1"/>
    <col min="10499" max="10499" width="8.140625" style="17" customWidth="1"/>
    <col min="10500" max="10501" width="4.5703125" style="17" customWidth="1"/>
    <col min="10502" max="10502" width="7.140625" style="17" customWidth="1"/>
    <col min="10503" max="10503" width="7.85546875" style="17" customWidth="1"/>
    <col min="10504" max="10504" width="4.5703125" style="17" customWidth="1"/>
    <col min="10505" max="10505" width="8.140625" style="17" customWidth="1"/>
    <col min="10506" max="10506" width="9.42578125" style="17" customWidth="1"/>
    <col min="10507" max="10507" width="7.140625" style="17" customWidth="1"/>
    <col min="10508" max="10509" width="8.5703125" style="17" customWidth="1"/>
    <col min="10510" max="10510" width="4.5703125" style="17" customWidth="1"/>
    <col min="10511" max="10511" width="7.42578125" style="17" customWidth="1"/>
    <col min="10512" max="10513" width="4.5703125" style="17" customWidth="1"/>
    <col min="10514" max="10514" width="7" style="17" customWidth="1"/>
    <col min="10515" max="10515" width="8.140625" style="17" customWidth="1"/>
    <col min="10516" max="10516" width="8" style="17" customWidth="1"/>
    <col min="10517" max="10517" width="7.140625" style="17" customWidth="1"/>
    <col min="10518" max="10518" width="6.5703125" style="17" customWidth="1"/>
    <col min="10519" max="10519" width="4.5703125" style="17" customWidth="1"/>
    <col min="10520" max="10520" width="7.85546875" style="17" customWidth="1"/>
    <col min="10521" max="10521" width="8.140625" style="17" customWidth="1"/>
    <col min="10522" max="10525" width="4.5703125" style="17" customWidth="1"/>
    <col min="10526" max="10526" width="11.5703125" style="17"/>
    <col min="10527" max="10527" width="8.42578125" style="17" customWidth="1"/>
    <col min="10528" max="10528" width="5.42578125" style="17" customWidth="1"/>
    <col min="10529" max="10530" width="5.140625" style="17" customWidth="1"/>
    <col min="10531" max="10531" width="6.42578125" style="17" customWidth="1"/>
    <col min="10532" max="10532" width="11.5703125" style="17"/>
    <col min="10533" max="10533" width="8.42578125" style="17" customWidth="1"/>
    <col min="10534" max="10534" width="3.140625" style="17" customWidth="1"/>
    <col min="10535" max="10535" width="5.140625" style="17" customWidth="1"/>
    <col min="10536" max="10536" width="7.42578125" style="17" customWidth="1"/>
    <col min="10537" max="10537" width="4.5703125" style="17" customWidth="1"/>
    <col min="10538" max="10752" width="11.5703125" style="17"/>
    <col min="10753" max="10753" width="1.85546875" style="17" customWidth="1"/>
    <col min="10754" max="10754" width="8.5703125" style="17" customWidth="1"/>
    <col min="10755" max="10755" width="8.140625" style="17" customWidth="1"/>
    <col min="10756" max="10757" width="4.5703125" style="17" customWidth="1"/>
    <col min="10758" max="10758" width="7.140625" style="17" customWidth="1"/>
    <col min="10759" max="10759" width="7.85546875" style="17" customWidth="1"/>
    <col min="10760" max="10760" width="4.5703125" style="17" customWidth="1"/>
    <col min="10761" max="10761" width="8.140625" style="17" customWidth="1"/>
    <col min="10762" max="10762" width="9.42578125" style="17" customWidth="1"/>
    <col min="10763" max="10763" width="7.140625" style="17" customWidth="1"/>
    <col min="10764" max="10765" width="8.5703125" style="17" customWidth="1"/>
    <col min="10766" max="10766" width="4.5703125" style="17" customWidth="1"/>
    <col min="10767" max="10767" width="7.42578125" style="17" customWidth="1"/>
    <col min="10768" max="10769" width="4.5703125" style="17" customWidth="1"/>
    <col min="10770" max="10770" width="7" style="17" customWidth="1"/>
    <col min="10771" max="10771" width="8.140625" style="17" customWidth="1"/>
    <col min="10772" max="10772" width="8" style="17" customWidth="1"/>
    <col min="10773" max="10773" width="7.140625" style="17" customWidth="1"/>
    <col min="10774" max="10774" width="6.5703125" style="17" customWidth="1"/>
    <col min="10775" max="10775" width="4.5703125" style="17" customWidth="1"/>
    <col min="10776" max="10776" width="7.85546875" style="17" customWidth="1"/>
    <col min="10777" max="10777" width="8.140625" style="17" customWidth="1"/>
    <col min="10778" max="10781" width="4.5703125" style="17" customWidth="1"/>
    <col min="10782" max="10782" width="11.5703125" style="17"/>
    <col min="10783" max="10783" width="8.42578125" style="17" customWidth="1"/>
    <col min="10784" max="10784" width="5.42578125" style="17" customWidth="1"/>
    <col min="10785" max="10786" width="5.140625" style="17" customWidth="1"/>
    <col min="10787" max="10787" width="6.42578125" style="17" customWidth="1"/>
    <col min="10788" max="10788" width="11.5703125" style="17"/>
    <col min="10789" max="10789" width="8.42578125" style="17" customWidth="1"/>
    <col min="10790" max="10790" width="3.140625" style="17" customWidth="1"/>
    <col min="10791" max="10791" width="5.140625" style="17" customWidth="1"/>
    <col min="10792" max="10792" width="7.42578125" style="17" customWidth="1"/>
    <col min="10793" max="10793" width="4.5703125" style="17" customWidth="1"/>
    <col min="10794" max="11008" width="11.5703125" style="17"/>
    <col min="11009" max="11009" width="1.85546875" style="17" customWidth="1"/>
    <col min="11010" max="11010" width="8.5703125" style="17" customWidth="1"/>
    <col min="11011" max="11011" width="8.140625" style="17" customWidth="1"/>
    <col min="11012" max="11013" width="4.5703125" style="17" customWidth="1"/>
    <col min="11014" max="11014" width="7.140625" style="17" customWidth="1"/>
    <col min="11015" max="11015" width="7.85546875" style="17" customWidth="1"/>
    <col min="11016" max="11016" width="4.5703125" style="17" customWidth="1"/>
    <col min="11017" max="11017" width="8.140625" style="17" customWidth="1"/>
    <col min="11018" max="11018" width="9.42578125" style="17" customWidth="1"/>
    <col min="11019" max="11019" width="7.140625" style="17" customWidth="1"/>
    <col min="11020" max="11021" width="8.5703125" style="17" customWidth="1"/>
    <col min="11022" max="11022" width="4.5703125" style="17" customWidth="1"/>
    <col min="11023" max="11023" width="7.42578125" style="17" customWidth="1"/>
    <col min="11024" max="11025" width="4.5703125" style="17" customWidth="1"/>
    <col min="11026" max="11026" width="7" style="17" customWidth="1"/>
    <col min="11027" max="11027" width="8.140625" style="17" customWidth="1"/>
    <col min="11028" max="11028" width="8" style="17" customWidth="1"/>
    <col min="11029" max="11029" width="7.140625" style="17" customWidth="1"/>
    <col min="11030" max="11030" width="6.5703125" style="17" customWidth="1"/>
    <col min="11031" max="11031" width="4.5703125" style="17" customWidth="1"/>
    <col min="11032" max="11032" width="7.85546875" style="17" customWidth="1"/>
    <col min="11033" max="11033" width="8.140625" style="17" customWidth="1"/>
    <col min="11034" max="11037" width="4.5703125" style="17" customWidth="1"/>
    <col min="11038" max="11038" width="11.5703125" style="17"/>
    <col min="11039" max="11039" width="8.42578125" style="17" customWidth="1"/>
    <col min="11040" max="11040" width="5.42578125" style="17" customWidth="1"/>
    <col min="11041" max="11042" width="5.140625" style="17" customWidth="1"/>
    <col min="11043" max="11043" width="6.42578125" style="17" customWidth="1"/>
    <col min="11044" max="11044" width="11.5703125" style="17"/>
    <col min="11045" max="11045" width="8.42578125" style="17" customWidth="1"/>
    <col min="11046" max="11046" width="3.140625" style="17" customWidth="1"/>
    <col min="11047" max="11047" width="5.140625" style="17" customWidth="1"/>
    <col min="11048" max="11048" width="7.42578125" style="17" customWidth="1"/>
    <col min="11049" max="11049" width="4.5703125" style="17" customWidth="1"/>
    <col min="11050" max="11264" width="11.5703125" style="17"/>
    <col min="11265" max="11265" width="1.85546875" style="17" customWidth="1"/>
    <col min="11266" max="11266" width="8.5703125" style="17" customWidth="1"/>
    <col min="11267" max="11267" width="8.140625" style="17" customWidth="1"/>
    <col min="11268" max="11269" width="4.5703125" style="17" customWidth="1"/>
    <col min="11270" max="11270" width="7.140625" style="17" customWidth="1"/>
    <col min="11271" max="11271" width="7.85546875" style="17" customWidth="1"/>
    <col min="11272" max="11272" width="4.5703125" style="17" customWidth="1"/>
    <col min="11273" max="11273" width="8.140625" style="17" customWidth="1"/>
    <col min="11274" max="11274" width="9.42578125" style="17" customWidth="1"/>
    <col min="11275" max="11275" width="7.140625" style="17" customWidth="1"/>
    <col min="11276" max="11277" width="8.5703125" style="17" customWidth="1"/>
    <col min="11278" max="11278" width="4.5703125" style="17" customWidth="1"/>
    <col min="11279" max="11279" width="7.42578125" style="17" customWidth="1"/>
    <col min="11280" max="11281" width="4.5703125" style="17" customWidth="1"/>
    <col min="11282" max="11282" width="7" style="17" customWidth="1"/>
    <col min="11283" max="11283" width="8.140625" style="17" customWidth="1"/>
    <col min="11284" max="11284" width="8" style="17" customWidth="1"/>
    <col min="11285" max="11285" width="7.140625" style="17" customWidth="1"/>
    <col min="11286" max="11286" width="6.5703125" style="17" customWidth="1"/>
    <col min="11287" max="11287" width="4.5703125" style="17" customWidth="1"/>
    <col min="11288" max="11288" width="7.85546875" style="17" customWidth="1"/>
    <col min="11289" max="11289" width="8.140625" style="17" customWidth="1"/>
    <col min="11290" max="11293" width="4.5703125" style="17" customWidth="1"/>
    <col min="11294" max="11294" width="11.5703125" style="17"/>
    <col min="11295" max="11295" width="8.42578125" style="17" customWidth="1"/>
    <col min="11296" max="11296" width="5.42578125" style="17" customWidth="1"/>
    <col min="11297" max="11298" width="5.140625" style="17" customWidth="1"/>
    <col min="11299" max="11299" width="6.42578125" style="17" customWidth="1"/>
    <col min="11300" max="11300" width="11.5703125" style="17"/>
    <col min="11301" max="11301" width="8.42578125" style="17" customWidth="1"/>
    <col min="11302" max="11302" width="3.140625" style="17" customWidth="1"/>
    <col min="11303" max="11303" width="5.140625" style="17" customWidth="1"/>
    <col min="11304" max="11304" width="7.42578125" style="17" customWidth="1"/>
    <col min="11305" max="11305" width="4.5703125" style="17" customWidth="1"/>
    <col min="11306" max="11520" width="11.5703125" style="17"/>
    <col min="11521" max="11521" width="1.85546875" style="17" customWidth="1"/>
    <col min="11522" max="11522" width="8.5703125" style="17" customWidth="1"/>
    <col min="11523" max="11523" width="8.140625" style="17" customWidth="1"/>
    <col min="11524" max="11525" width="4.5703125" style="17" customWidth="1"/>
    <col min="11526" max="11526" width="7.140625" style="17" customWidth="1"/>
    <col min="11527" max="11527" width="7.85546875" style="17" customWidth="1"/>
    <col min="11528" max="11528" width="4.5703125" style="17" customWidth="1"/>
    <col min="11529" max="11529" width="8.140625" style="17" customWidth="1"/>
    <col min="11530" max="11530" width="9.42578125" style="17" customWidth="1"/>
    <col min="11531" max="11531" width="7.140625" style="17" customWidth="1"/>
    <col min="11532" max="11533" width="8.5703125" style="17" customWidth="1"/>
    <col min="11534" max="11534" width="4.5703125" style="17" customWidth="1"/>
    <col min="11535" max="11535" width="7.42578125" style="17" customWidth="1"/>
    <col min="11536" max="11537" width="4.5703125" style="17" customWidth="1"/>
    <col min="11538" max="11538" width="7" style="17" customWidth="1"/>
    <col min="11539" max="11539" width="8.140625" style="17" customWidth="1"/>
    <col min="11540" max="11540" width="8" style="17" customWidth="1"/>
    <col min="11541" max="11541" width="7.140625" style="17" customWidth="1"/>
    <col min="11542" max="11542" width="6.5703125" style="17" customWidth="1"/>
    <col min="11543" max="11543" width="4.5703125" style="17" customWidth="1"/>
    <col min="11544" max="11544" width="7.85546875" style="17" customWidth="1"/>
    <col min="11545" max="11545" width="8.140625" style="17" customWidth="1"/>
    <col min="11546" max="11549" width="4.5703125" style="17" customWidth="1"/>
    <col min="11550" max="11550" width="11.5703125" style="17"/>
    <col min="11551" max="11551" width="8.42578125" style="17" customWidth="1"/>
    <col min="11552" max="11552" width="5.42578125" style="17" customWidth="1"/>
    <col min="11553" max="11554" width="5.140625" style="17" customWidth="1"/>
    <col min="11555" max="11555" width="6.42578125" style="17" customWidth="1"/>
    <col min="11556" max="11556" width="11.5703125" style="17"/>
    <col min="11557" max="11557" width="8.42578125" style="17" customWidth="1"/>
    <col min="11558" max="11558" width="3.140625" style="17" customWidth="1"/>
    <col min="11559" max="11559" width="5.140625" style="17" customWidth="1"/>
    <col min="11560" max="11560" width="7.42578125" style="17" customWidth="1"/>
    <col min="11561" max="11561" width="4.5703125" style="17" customWidth="1"/>
    <col min="11562" max="11776" width="11.5703125" style="17"/>
    <col min="11777" max="11777" width="1.85546875" style="17" customWidth="1"/>
    <col min="11778" max="11778" width="8.5703125" style="17" customWidth="1"/>
    <col min="11779" max="11779" width="8.140625" style="17" customWidth="1"/>
    <col min="11780" max="11781" width="4.5703125" style="17" customWidth="1"/>
    <col min="11782" max="11782" width="7.140625" style="17" customWidth="1"/>
    <col min="11783" max="11783" width="7.85546875" style="17" customWidth="1"/>
    <col min="11784" max="11784" width="4.5703125" style="17" customWidth="1"/>
    <col min="11785" max="11785" width="8.140625" style="17" customWidth="1"/>
    <col min="11786" max="11786" width="9.42578125" style="17" customWidth="1"/>
    <col min="11787" max="11787" width="7.140625" style="17" customWidth="1"/>
    <col min="11788" max="11789" width="8.5703125" style="17" customWidth="1"/>
    <col min="11790" max="11790" width="4.5703125" style="17" customWidth="1"/>
    <col min="11791" max="11791" width="7.42578125" style="17" customWidth="1"/>
    <col min="11792" max="11793" width="4.5703125" style="17" customWidth="1"/>
    <col min="11794" max="11794" width="7" style="17" customWidth="1"/>
    <col min="11795" max="11795" width="8.140625" style="17" customWidth="1"/>
    <col min="11796" max="11796" width="8" style="17" customWidth="1"/>
    <col min="11797" max="11797" width="7.140625" style="17" customWidth="1"/>
    <col min="11798" max="11798" width="6.5703125" style="17" customWidth="1"/>
    <col min="11799" max="11799" width="4.5703125" style="17" customWidth="1"/>
    <col min="11800" max="11800" width="7.85546875" style="17" customWidth="1"/>
    <col min="11801" max="11801" width="8.140625" style="17" customWidth="1"/>
    <col min="11802" max="11805" width="4.5703125" style="17" customWidth="1"/>
    <col min="11806" max="11806" width="11.5703125" style="17"/>
    <col min="11807" max="11807" width="8.42578125" style="17" customWidth="1"/>
    <col min="11808" max="11808" width="5.42578125" style="17" customWidth="1"/>
    <col min="11809" max="11810" width="5.140625" style="17" customWidth="1"/>
    <col min="11811" max="11811" width="6.42578125" style="17" customWidth="1"/>
    <col min="11812" max="11812" width="11.5703125" style="17"/>
    <col min="11813" max="11813" width="8.42578125" style="17" customWidth="1"/>
    <col min="11814" max="11814" width="3.140625" style="17" customWidth="1"/>
    <col min="11815" max="11815" width="5.140625" style="17" customWidth="1"/>
    <col min="11816" max="11816" width="7.42578125" style="17" customWidth="1"/>
    <col min="11817" max="11817" width="4.5703125" style="17" customWidth="1"/>
    <col min="11818" max="12032" width="11.5703125" style="17"/>
    <col min="12033" max="12033" width="1.85546875" style="17" customWidth="1"/>
    <col min="12034" max="12034" width="8.5703125" style="17" customWidth="1"/>
    <col min="12035" max="12035" width="8.140625" style="17" customWidth="1"/>
    <col min="12036" max="12037" width="4.5703125" style="17" customWidth="1"/>
    <col min="12038" max="12038" width="7.140625" style="17" customWidth="1"/>
    <col min="12039" max="12039" width="7.85546875" style="17" customWidth="1"/>
    <col min="12040" max="12040" width="4.5703125" style="17" customWidth="1"/>
    <col min="12041" max="12041" width="8.140625" style="17" customWidth="1"/>
    <col min="12042" max="12042" width="9.42578125" style="17" customWidth="1"/>
    <col min="12043" max="12043" width="7.140625" style="17" customWidth="1"/>
    <col min="12044" max="12045" width="8.5703125" style="17" customWidth="1"/>
    <col min="12046" max="12046" width="4.5703125" style="17" customWidth="1"/>
    <col min="12047" max="12047" width="7.42578125" style="17" customWidth="1"/>
    <col min="12048" max="12049" width="4.5703125" style="17" customWidth="1"/>
    <col min="12050" max="12050" width="7" style="17" customWidth="1"/>
    <col min="12051" max="12051" width="8.140625" style="17" customWidth="1"/>
    <col min="12052" max="12052" width="8" style="17" customWidth="1"/>
    <col min="12053" max="12053" width="7.140625" style="17" customWidth="1"/>
    <col min="12054" max="12054" width="6.5703125" style="17" customWidth="1"/>
    <col min="12055" max="12055" width="4.5703125" style="17" customWidth="1"/>
    <col min="12056" max="12056" width="7.85546875" style="17" customWidth="1"/>
    <col min="12057" max="12057" width="8.140625" style="17" customWidth="1"/>
    <col min="12058" max="12061" width="4.5703125" style="17" customWidth="1"/>
    <col min="12062" max="12062" width="11.5703125" style="17"/>
    <col min="12063" max="12063" width="8.42578125" style="17" customWidth="1"/>
    <col min="12064" max="12064" width="5.42578125" style="17" customWidth="1"/>
    <col min="12065" max="12066" width="5.140625" style="17" customWidth="1"/>
    <col min="12067" max="12067" width="6.42578125" style="17" customWidth="1"/>
    <col min="12068" max="12068" width="11.5703125" style="17"/>
    <col min="12069" max="12069" width="8.42578125" style="17" customWidth="1"/>
    <col min="12070" max="12070" width="3.140625" style="17" customWidth="1"/>
    <col min="12071" max="12071" width="5.140625" style="17" customWidth="1"/>
    <col min="12072" max="12072" width="7.42578125" style="17" customWidth="1"/>
    <col min="12073" max="12073" width="4.5703125" style="17" customWidth="1"/>
    <col min="12074" max="12288" width="11.5703125" style="17"/>
    <col min="12289" max="12289" width="1.85546875" style="17" customWidth="1"/>
    <col min="12290" max="12290" width="8.5703125" style="17" customWidth="1"/>
    <col min="12291" max="12291" width="8.140625" style="17" customWidth="1"/>
    <col min="12292" max="12293" width="4.5703125" style="17" customWidth="1"/>
    <col min="12294" max="12294" width="7.140625" style="17" customWidth="1"/>
    <col min="12295" max="12295" width="7.85546875" style="17" customWidth="1"/>
    <col min="12296" max="12296" width="4.5703125" style="17" customWidth="1"/>
    <col min="12297" max="12297" width="8.140625" style="17" customWidth="1"/>
    <col min="12298" max="12298" width="9.42578125" style="17" customWidth="1"/>
    <col min="12299" max="12299" width="7.140625" style="17" customWidth="1"/>
    <col min="12300" max="12301" width="8.5703125" style="17" customWidth="1"/>
    <col min="12302" max="12302" width="4.5703125" style="17" customWidth="1"/>
    <col min="12303" max="12303" width="7.42578125" style="17" customWidth="1"/>
    <col min="12304" max="12305" width="4.5703125" style="17" customWidth="1"/>
    <col min="12306" max="12306" width="7" style="17" customWidth="1"/>
    <col min="12307" max="12307" width="8.140625" style="17" customWidth="1"/>
    <col min="12308" max="12308" width="8" style="17" customWidth="1"/>
    <col min="12309" max="12309" width="7.140625" style="17" customWidth="1"/>
    <col min="12310" max="12310" width="6.5703125" style="17" customWidth="1"/>
    <col min="12311" max="12311" width="4.5703125" style="17" customWidth="1"/>
    <col min="12312" max="12312" width="7.85546875" style="17" customWidth="1"/>
    <col min="12313" max="12313" width="8.140625" style="17" customWidth="1"/>
    <col min="12314" max="12317" width="4.5703125" style="17" customWidth="1"/>
    <col min="12318" max="12318" width="11.5703125" style="17"/>
    <col min="12319" max="12319" width="8.42578125" style="17" customWidth="1"/>
    <col min="12320" max="12320" width="5.42578125" style="17" customWidth="1"/>
    <col min="12321" max="12322" width="5.140625" style="17" customWidth="1"/>
    <col min="12323" max="12323" width="6.42578125" style="17" customWidth="1"/>
    <col min="12324" max="12324" width="11.5703125" style="17"/>
    <col min="12325" max="12325" width="8.42578125" style="17" customWidth="1"/>
    <col min="12326" max="12326" width="3.140625" style="17" customWidth="1"/>
    <col min="12327" max="12327" width="5.140625" style="17" customWidth="1"/>
    <col min="12328" max="12328" width="7.42578125" style="17" customWidth="1"/>
    <col min="12329" max="12329" width="4.5703125" style="17" customWidth="1"/>
    <col min="12330" max="12544" width="11.5703125" style="17"/>
    <col min="12545" max="12545" width="1.85546875" style="17" customWidth="1"/>
    <col min="12546" max="12546" width="8.5703125" style="17" customWidth="1"/>
    <col min="12547" max="12547" width="8.140625" style="17" customWidth="1"/>
    <col min="12548" max="12549" width="4.5703125" style="17" customWidth="1"/>
    <col min="12550" max="12550" width="7.140625" style="17" customWidth="1"/>
    <col min="12551" max="12551" width="7.85546875" style="17" customWidth="1"/>
    <col min="12552" max="12552" width="4.5703125" style="17" customWidth="1"/>
    <col min="12553" max="12553" width="8.140625" style="17" customWidth="1"/>
    <col min="12554" max="12554" width="9.42578125" style="17" customWidth="1"/>
    <col min="12555" max="12555" width="7.140625" style="17" customWidth="1"/>
    <col min="12556" max="12557" width="8.5703125" style="17" customWidth="1"/>
    <col min="12558" max="12558" width="4.5703125" style="17" customWidth="1"/>
    <col min="12559" max="12559" width="7.42578125" style="17" customWidth="1"/>
    <col min="12560" max="12561" width="4.5703125" style="17" customWidth="1"/>
    <col min="12562" max="12562" width="7" style="17" customWidth="1"/>
    <col min="12563" max="12563" width="8.140625" style="17" customWidth="1"/>
    <col min="12564" max="12564" width="8" style="17" customWidth="1"/>
    <col min="12565" max="12565" width="7.140625" style="17" customWidth="1"/>
    <col min="12566" max="12566" width="6.5703125" style="17" customWidth="1"/>
    <col min="12567" max="12567" width="4.5703125" style="17" customWidth="1"/>
    <col min="12568" max="12568" width="7.85546875" style="17" customWidth="1"/>
    <col min="12569" max="12569" width="8.140625" style="17" customWidth="1"/>
    <col min="12570" max="12573" width="4.5703125" style="17" customWidth="1"/>
    <col min="12574" max="12574" width="11.5703125" style="17"/>
    <col min="12575" max="12575" width="8.42578125" style="17" customWidth="1"/>
    <col min="12576" max="12576" width="5.42578125" style="17" customWidth="1"/>
    <col min="12577" max="12578" width="5.140625" style="17" customWidth="1"/>
    <col min="12579" max="12579" width="6.42578125" style="17" customWidth="1"/>
    <col min="12580" max="12580" width="11.5703125" style="17"/>
    <col min="12581" max="12581" width="8.42578125" style="17" customWidth="1"/>
    <col min="12582" max="12582" width="3.140625" style="17" customWidth="1"/>
    <col min="12583" max="12583" width="5.140625" style="17" customWidth="1"/>
    <col min="12584" max="12584" width="7.42578125" style="17" customWidth="1"/>
    <col min="12585" max="12585" width="4.5703125" style="17" customWidth="1"/>
    <col min="12586" max="12800" width="11.5703125" style="17"/>
    <col min="12801" max="12801" width="1.85546875" style="17" customWidth="1"/>
    <col min="12802" max="12802" width="8.5703125" style="17" customWidth="1"/>
    <col min="12803" max="12803" width="8.140625" style="17" customWidth="1"/>
    <col min="12804" max="12805" width="4.5703125" style="17" customWidth="1"/>
    <col min="12806" max="12806" width="7.140625" style="17" customWidth="1"/>
    <col min="12807" max="12807" width="7.85546875" style="17" customWidth="1"/>
    <col min="12808" max="12808" width="4.5703125" style="17" customWidth="1"/>
    <col min="12809" max="12809" width="8.140625" style="17" customWidth="1"/>
    <col min="12810" max="12810" width="9.42578125" style="17" customWidth="1"/>
    <col min="12811" max="12811" width="7.140625" style="17" customWidth="1"/>
    <col min="12812" max="12813" width="8.5703125" style="17" customWidth="1"/>
    <col min="12814" max="12814" width="4.5703125" style="17" customWidth="1"/>
    <col min="12815" max="12815" width="7.42578125" style="17" customWidth="1"/>
    <col min="12816" max="12817" width="4.5703125" style="17" customWidth="1"/>
    <col min="12818" max="12818" width="7" style="17" customWidth="1"/>
    <col min="12819" max="12819" width="8.140625" style="17" customWidth="1"/>
    <col min="12820" max="12820" width="8" style="17" customWidth="1"/>
    <col min="12821" max="12821" width="7.140625" style="17" customWidth="1"/>
    <col min="12822" max="12822" width="6.5703125" style="17" customWidth="1"/>
    <col min="12823" max="12823" width="4.5703125" style="17" customWidth="1"/>
    <col min="12824" max="12824" width="7.85546875" style="17" customWidth="1"/>
    <col min="12825" max="12825" width="8.140625" style="17" customWidth="1"/>
    <col min="12826" max="12829" width="4.5703125" style="17" customWidth="1"/>
    <col min="12830" max="12830" width="11.5703125" style="17"/>
    <col min="12831" max="12831" width="8.42578125" style="17" customWidth="1"/>
    <col min="12832" max="12832" width="5.42578125" style="17" customWidth="1"/>
    <col min="12833" max="12834" width="5.140625" style="17" customWidth="1"/>
    <col min="12835" max="12835" width="6.42578125" style="17" customWidth="1"/>
    <col min="12836" max="12836" width="11.5703125" style="17"/>
    <col min="12837" max="12837" width="8.42578125" style="17" customWidth="1"/>
    <col min="12838" max="12838" width="3.140625" style="17" customWidth="1"/>
    <col min="12839" max="12839" width="5.140625" style="17" customWidth="1"/>
    <col min="12840" max="12840" width="7.42578125" style="17" customWidth="1"/>
    <col min="12841" max="12841" width="4.5703125" style="17" customWidth="1"/>
    <col min="12842" max="13056" width="11.5703125" style="17"/>
    <col min="13057" max="13057" width="1.85546875" style="17" customWidth="1"/>
    <col min="13058" max="13058" width="8.5703125" style="17" customWidth="1"/>
    <col min="13059" max="13059" width="8.140625" style="17" customWidth="1"/>
    <col min="13060" max="13061" width="4.5703125" style="17" customWidth="1"/>
    <col min="13062" max="13062" width="7.140625" style="17" customWidth="1"/>
    <col min="13063" max="13063" width="7.85546875" style="17" customWidth="1"/>
    <col min="13064" max="13064" width="4.5703125" style="17" customWidth="1"/>
    <col min="13065" max="13065" width="8.140625" style="17" customWidth="1"/>
    <col min="13066" max="13066" width="9.42578125" style="17" customWidth="1"/>
    <col min="13067" max="13067" width="7.140625" style="17" customWidth="1"/>
    <col min="13068" max="13069" width="8.5703125" style="17" customWidth="1"/>
    <col min="13070" max="13070" width="4.5703125" style="17" customWidth="1"/>
    <col min="13071" max="13071" width="7.42578125" style="17" customWidth="1"/>
    <col min="13072" max="13073" width="4.5703125" style="17" customWidth="1"/>
    <col min="13074" max="13074" width="7" style="17" customWidth="1"/>
    <col min="13075" max="13075" width="8.140625" style="17" customWidth="1"/>
    <col min="13076" max="13076" width="8" style="17" customWidth="1"/>
    <col min="13077" max="13077" width="7.140625" style="17" customWidth="1"/>
    <col min="13078" max="13078" width="6.5703125" style="17" customWidth="1"/>
    <col min="13079" max="13079" width="4.5703125" style="17" customWidth="1"/>
    <col min="13080" max="13080" width="7.85546875" style="17" customWidth="1"/>
    <col min="13081" max="13081" width="8.140625" style="17" customWidth="1"/>
    <col min="13082" max="13085" width="4.5703125" style="17" customWidth="1"/>
    <col min="13086" max="13086" width="11.5703125" style="17"/>
    <col min="13087" max="13087" width="8.42578125" style="17" customWidth="1"/>
    <col min="13088" max="13088" width="5.42578125" style="17" customWidth="1"/>
    <col min="13089" max="13090" width="5.140625" style="17" customWidth="1"/>
    <col min="13091" max="13091" width="6.42578125" style="17" customWidth="1"/>
    <col min="13092" max="13092" width="11.5703125" style="17"/>
    <col min="13093" max="13093" width="8.42578125" style="17" customWidth="1"/>
    <col min="13094" max="13094" width="3.140625" style="17" customWidth="1"/>
    <col min="13095" max="13095" width="5.140625" style="17" customWidth="1"/>
    <col min="13096" max="13096" width="7.42578125" style="17" customWidth="1"/>
    <col min="13097" max="13097" width="4.5703125" style="17" customWidth="1"/>
    <col min="13098" max="13312" width="11.5703125" style="17"/>
    <col min="13313" max="13313" width="1.85546875" style="17" customWidth="1"/>
    <col min="13314" max="13314" width="8.5703125" style="17" customWidth="1"/>
    <col min="13315" max="13315" width="8.140625" style="17" customWidth="1"/>
    <col min="13316" max="13317" width="4.5703125" style="17" customWidth="1"/>
    <col min="13318" max="13318" width="7.140625" style="17" customWidth="1"/>
    <col min="13319" max="13319" width="7.85546875" style="17" customWidth="1"/>
    <col min="13320" max="13320" width="4.5703125" style="17" customWidth="1"/>
    <col min="13321" max="13321" width="8.140625" style="17" customWidth="1"/>
    <col min="13322" max="13322" width="9.42578125" style="17" customWidth="1"/>
    <col min="13323" max="13323" width="7.140625" style="17" customWidth="1"/>
    <col min="13324" max="13325" width="8.5703125" style="17" customWidth="1"/>
    <col min="13326" max="13326" width="4.5703125" style="17" customWidth="1"/>
    <col min="13327" max="13327" width="7.42578125" style="17" customWidth="1"/>
    <col min="13328" max="13329" width="4.5703125" style="17" customWidth="1"/>
    <col min="13330" max="13330" width="7" style="17" customWidth="1"/>
    <col min="13331" max="13331" width="8.140625" style="17" customWidth="1"/>
    <col min="13332" max="13332" width="8" style="17" customWidth="1"/>
    <col min="13333" max="13333" width="7.140625" style="17" customWidth="1"/>
    <col min="13334" max="13334" width="6.5703125" style="17" customWidth="1"/>
    <col min="13335" max="13335" width="4.5703125" style="17" customWidth="1"/>
    <col min="13336" max="13336" width="7.85546875" style="17" customWidth="1"/>
    <col min="13337" max="13337" width="8.140625" style="17" customWidth="1"/>
    <col min="13338" max="13341" width="4.5703125" style="17" customWidth="1"/>
    <col min="13342" max="13342" width="11.5703125" style="17"/>
    <col min="13343" max="13343" width="8.42578125" style="17" customWidth="1"/>
    <col min="13344" max="13344" width="5.42578125" style="17" customWidth="1"/>
    <col min="13345" max="13346" width="5.140625" style="17" customWidth="1"/>
    <col min="13347" max="13347" width="6.42578125" style="17" customWidth="1"/>
    <col min="13348" max="13348" width="11.5703125" style="17"/>
    <col min="13349" max="13349" width="8.42578125" style="17" customWidth="1"/>
    <col min="13350" max="13350" width="3.140625" style="17" customWidth="1"/>
    <col min="13351" max="13351" width="5.140625" style="17" customWidth="1"/>
    <col min="13352" max="13352" width="7.42578125" style="17" customWidth="1"/>
    <col min="13353" max="13353" width="4.5703125" style="17" customWidth="1"/>
    <col min="13354" max="13568" width="11.5703125" style="17"/>
    <col min="13569" max="13569" width="1.85546875" style="17" customWidth="1"/>
    <col min="13570" max="13570" width="8.5703125" style="17" customWidth="1"/>
    <col min="13571" max="13571" width="8.140625" style="17" customWidth="1"/>
    <col min="13572" max="13573" width="4.5703125" style="17" customWidth="1"/>
    <col min="13574" max="13574" width="7.140625" style="17" customWidth="1"/>
    <col min="13575" max="13575" width="7.85546875" style="17" customWidth="1"/>
    <col min="13576" max="13576" width="4.5703125" style="17" customWidth="1"/>
    <col min="13577" max="13577" width="8.140625" style="17" customWidth="1"/>
    <col min="13578" max="13578" width="9.42578125" style="17" customWidth="1"/>
    <col min="13579" max="13579" width="7.140625" style="17" customWidth="1"/>
    <col min="13580" max="13581" width="8.5703125" style="17" customWidth="1"/>
    <col min="13582" max="13582" width="4.5703125" style="17" customWidth="1"/>
    <col min="13583" max="13583" width="7.42578125" style="17" customWidth="1"/>
    <col min="13584" max="13585" width="4.5703125" style="17" customWidth="1"/>
    <col min="13586" max="13586" width="7" style="17" customWidth="1"/>
    <col min="13587" max="13587" width="8.140625" style="17" customWidth="1"/>
    <col min="13588" max="13588" width="8" style="17" customWidth="1"/>
    <col min="13589" max="13589" width="7.140625" style="17" customWidth="1"/>
    <col min="13590" max="13590" width="6.5703125" style="17" customWidth="1"/>
    <col min="13591" max="13591" width="4.5703125" style="17" customWidth="1"/>
    <col min="13592" max="13592" width="7.85546875" style="17" customWidth="1"/>
    <col min="13593" max="13593" width="8.140625" style="17" customWidth="1"/>
    <col min="13594" max="13597" width="4.5703125" style="17" customWidth="1"/>
    <col min="13598" max="13598" width="11.5703125" style="17"/>
    <col min="13599" max="13599" width="8.42578125" style="17" customWidth="1"/>
    <col min="13600" max="13600" width="5.42578125" style="17" customWidth="1"/>
    <col min="13601" max="13602" width="5.140625" style="17" customWidth="1"/>
    <col min="13603" max="13603" width="6.42578125" style="17" customWidth="1"/>
    <col min="13604" max="13604" width="11.5703125" style="17"/>
    <col min="13605" max="13605" width="8.42578125" style="17" customWidth="1"/>
    <col min="13606" max="13606" width="3.140625" style="17" customWidth="1"/>
    <col min="13607" max="13607" width="5.140625" style="17" customWidth="1"/>
    <col min="13608" max="13608" width="7.42578125" style="17" customWidth="1"/>
    <col min="13609" max="13609" width="4.5703125" style="17" customWidth="1"/>
    <col min="13610" max="13824" width="11.5703125" style="17"/>
    <col min="13825" max="13825" width="1.85546875" style="17" customWidth="1"/>
    <col min="13826" max="13826" width="8.5703125" style="17" customWidth="1"/>
    <col min="13827" max="13827" width="8.140625" style="17" customWidth="1"/>
    <col min="13828" max="13829" width="4.5703125" style="17" customWidth="1"/>
    <col min="13830" max="13830" width="7.140625" style="17" customWidth="1"/>
    <col min="13831" max="13831" width="7.85546875" style="17" customWidth="1"/>
    <col min="13832" max="13832" width="4.5703125" style="17" customWidth="1"/>
    <col min="13833" max="13833" width="8.140625" style="17" customWidth="1"/>
    <col min="13834" max="13834" width="9.42578125" style="17" customWidth="1"/>
    <col min="13835" max="13835" width="7.140625" style="17" customWidth="1"/>
    <col min="13836" max="13837" width="8.5703125" style="17" customWidth="1"/>
    <col min="13838" max="13838" width="4.5703125" style="17" customWidth="1"/>
    <col min="13839" max="13839" width="7.42578125" style="17" customWidth="1"/>
    <col min="13840" max="13841" width="4.5703125" style="17" customWidth="1"/>
    <col min="13842" max="13842" width="7" style="17" customWidth="1"/>
    <col min="13843" max="13843" width="8.140625" style="17" customWidth="1"/>
    <col min="13844" max="13844" width="8" style="17" customWidth="1"/>
    <col min="13845" max="13845" width="7.140625" style="17" customWidth="1"/>
    <col min="13846" max="13846" width="6.5703125" style="17" customWidth="1"/>
    <col min="13847" max="13847" width="4.5703125" style="17" customWidth="1"/>
    <col min="13848" max="13848" width="7.85546875" style="17" customWidth="1"/>
    <col min="13849" max="13849" width="8.140625" style="17" customWidth="1"/>
    <col min="13850" max="13853" width="4.5703125" style="17" customWidth="1"/>
    <col min="13854" max="13854" width="11.5703125" style="17"/>
    <col min="13855" max="13855" width="8.42578125" style="17" customWidth="1"/>
    <col min="13856" max="13856" width="5.42578125" style="17" customWidth="1"/>
    <col min="13857" max="13858" width="5.140625" style="17" customWidth="1"/>
    <col min="13859" max="13859" width="6.42578125" style="17" customWidth="1"/>
    <col min="13860" max="13860" width="11.5703125" style="17"/>
    <col min="13861" max="13861" width="8.42578125" style="17" customWidth="1"/>
    <col min="13862" max="13862" width="3.140625" style="17" customWidth="1"/>
    <col min="13863" max="13863" width="5.140625" style="17" customWidth="1"/>
    <col min="13864" max="13864" width="7.42578125" style="17" customWidth="1"/>
    <col min="13865" max="13865" width="4.5703125" style="17" customWidth="1"/>
    <col min="13866" max="14080" width="11.5703125" style="17"/>
    <col min="14081" max="14081" width="1.85546875" style="17" customWidth="1"/>
    <col min="14082" max="14082" width="8.5703125" style="17" customWidth="1"/>
    <col min="14083" max="14083" width="8.140625" style="17" customWidth="1"/>
    <col min="14084" max="14085" width="4.5703125" style="17" customWidth="1"/>
    <col min="14086" max="14086" width="7.140625" style="17" customWidth="1"/>
    <col min="14087" max="14087" width="7.85546875" style="17" customWidth="1"/>
    <col min="14088" max="14088" width="4.5703125" style="17" customWidth="1"/>
    <col min="14089" max="14089" width="8.140625" style="17" customWidth="1"/>
    <col min="14090" max="14090" width="9.42578125" style="17" customWidth="1"/>
    <col min="14091" max="14091" width="7.140625" style="17" customWidth="1"/>
    <col min="14092" max="14093" width="8.5703125" style="17" customWidth="1"/>
    <col min="14094" max="14094" width="4.5703125" style="17" customWidth="1"/>
    <col min="14095" max="14095" width="7.42578125" style="17" customWidth="1"/>
    <col min="14096" max="14097" width="4.5703125" style="17" customWidth="1"/>
    <col min="14098" max="14098" width="7" style="17" customWidth="1"/>
    <col min="14099" max="14099" width="8.140625" style="17" customWidth="1"/>
    <col min="14100" max="14100" width="8" style="17" customWidth="1"/>
    <col min="14101" max="14101" width="7.140625" style="17" customWidth="1"/>
    <col min="14102" max="14102" width="6.5703125" style="17" customWidth="1"/>
    <col min="14103" max="14103" width="4.5703125" style="17" customWidth="1"/>
    <col min="14104" max="14104" width="7.85546875" style="17" customWidth="1"/>
    <col min="14105" max="14105" width="8.140625" style="17" customWidth="1"/>
    <col min="14106" max="14109" width="4.5703125" style="17" customWidth="1"/>
    <col min="14110" max="14110" width="11.5703125" style="17"/>
    <col min="14111" max="14111" width="8.42578125" style="17" customWidth="1"/>
    <col min="14112" max="14112" width="5.42578125" style="17" customWidth="1"/>
    <col min="14113" max="14114" width="5.140625" style="17" customWidth="1"/>
    <col min="14115" max="14115" width="6.42578125" style="17" customWidth="1"/>
    <col min="14116" max="14116" width="11.5703125" style="17"/>
    <col min="14117" max="14117" width="8.42578125" style="17" customWidth="1"/>
    <col min="14118" max="14118" width="3.140625" style="17" customWidth="1"/>
    <col min="14119" max="14119" width="5.140625" style="17" customWidth="1"/>
    <col min="14120" max="14120" width="7.42578125" style="17" customWidth="1"/>
    <col min="14121" max="14121" width="4.5703125" style="17" customWidth="1"/>
    <col min="14122" max="14336" width="11.5703125" style="17"/>
    <col min="14337" max="14337" width="1.85546875" style="17" customWidth="1"/>
    <col min="14338" max="14338" width="8.5703125" style="17" customWidth="1"/>
    <col min="14339" max="14339" width="8.140625" style="17" customWidth="1"/>
    <col min="14340" max="14341" width="4.5703125" style="17" customWidth="1"/>
    <col min="14342" max="14342" width="7.140625" style="17" customWidth="1"/>
    <col min="14343" max="14343" width="7.85546875" style="17" customWidth="1"/>
    <col min="14344" max="14344" width="4.5703125" style="17" customWidth="1"/>
    <col min="14345" max="14345" width="8.140625" style="17" customWidth="1"/>
    <col min="14346" max="14346" width="9.42578125" style="17" customWidth="1"/>
    <col min="14347" max="14347" width="7.140625" style="17" customWidth="1"/>
    <col min="14348" max="14349" width="8.5703125" style="17" customWidth="1"/>
    <col min="14350" max="14350" width="4.5703125" style="17" customWidth="1"/>
    <col min="14351" max="14351" width="7.42578125" style="17" customWidth="1"/>
    <col min="14352" max="14353" width="4.5703125" style="17" customWidth="1"/>
    <col min="14354" max="14354" width="7" style="17" customWidth="1"/>
    <col min="14355" max="14355" width="8.140625" style="17" customWidth="1"/>
    <col min="14356" max="14356" width="8" style="17" customWidth="1"/>
    <col min="14357" max="14357" width="7.140625" style="17" customWidth="1"/>
    <col min="14358" max="14358" width="6.5703125" style="17" customWidth="1"/>
    <col min="14359" max="14359" width="4.5703125" style="17" customWidth="1"/>
    <col min="14360" max="14360" width="7.85546875" style="17" customWidth="1"/>
    <col min="14361" max="14361" width="8.140625" style="17" customWidth="1"/>
    <col min="14362" max="14365" width="4.5703125" style="17" customWidth="1"/>
    <col min="14366" max="14366" width="11.5703125" style="17"/>
    <col min="14367" max="14367" width="8.42578125" style="17" customWidth="1"/>
    <col min="14368" max="14368" width="5.42578125" style="17" customWidth="1"/>
    <col min="14369" max="14370" width="5.140625" style="17" customWidth="1"/>
    <col min="14371" max="14371" width="6.42578125" style="17" customWidth="1"/>
    <col min="14372" max="14372" width="11.5703125" style="17"/>
    <col min="14373" max="14373" width="8.42578125" style="17" customWidth="1"/>
    <col min="14374" max="14374" width="3.140625" style="17" customWidth="1"/>
    <col min="14375" max="14375" width="5.140625" style="17" customWidth="1"/>
    <col min="14376" max="14376" width="7.42578125" style="17" customWidth="1"/>
    <col min="14377" max="14377" width="4.5703125" style="17" customWidth="1"/>
    <col min="14378" max="14592" width="11.5703125" style="17"/>
    <col min="14593" max="14593" width="1.85546875" style="17" customWidth="1"/>
    <col min="14594" max="14594" width="8.5703125" style="17" customWidth="1"/>
    <col min="14595" max="14595" width="8.140625" style="17" customWidth="1"/>
    <col min="14596" max="14597" width="4.5703125" style="17" customWidth="1"/>
    <col min="14598" max="14598" width="7.140625" style="17" customWidth="1"/>
    <col min="14599" max="14599" width="7.85546875" style="17" customWidth="1"/>
    <col min="14600" max="14600" width="4.5703125" style="17" customWidth="1"/>
    <col min="14601" max="14601" width="8.140625" style="17" customWidth="1"/>
    <col min="14602" max="14602" width="9.42578125" style="17" customWidth="1"/>
    <col min="14603" max="14603" width="7.140625" style="17" customWidth="1"/>
    <col min="14604" max="14605" width="8.5703125" style="17" customWidth="1"/>
    <col min="14606" max="14606" width="4.5703125" style="17" customWidth="1"/>
    <col min="14607" max="14607" width="7.42578125" style="17" customWidth="1"/>
    <col min="14608" max="14609" width="4.5703125" style="17" customWidth="1"/>
    <col min="14610" max="14610" width="7" style="17" customWidth="1"/>
    <col min="14611" max="14611" width="8.140625" style="17" customWidth="1"/>
    <col min="14612" max="14612" width="8" style="17" customWidth="1"/>
    <col min="14613" max="14613" width="7.140625" style="17" customWidth="1"/>
    <col min="14614" max="14614" width="6.5703125" style="17" customWidth="1"/>
    <col min="14615" max="14615" width="4.5703125" style="17" customWidth="1"/>
    <col min="14616" max="14616" width="7.85546875" style="17" customWidth="1"/>
    <col min="14617" max="14617" width="8.140625" style="17" customWidth="1"/>
    <col min="14618" max="14621" width="4.5703125" style="17" customWidth="1"/>
    <col min="14622" max="14622" width="11.5703125" style="17"/>
    <col min="14623" max="14623" width="8.42578125" style="17" customWidth="1"/>
    <col min="14624" max="14624" width="5.42578125" style="17" customWidth="1"/>
    <col min="14625" max="14626" width="5.140625" style="17" customWidth="1"/>
    <col min="14627" max="14627" width="6.42578125" style="17" customWidth="1"/>
    <col min="14628" max="14628" width="11.5703125" style="17"/>
    <col min="14629" max="14629" width="8.42578125" style="17" customWidth="1"/>
    <col min="14630" max="14630" width="3.140625" style="17" customWidth="1"/>
    <col min="14631" max="14631" width="5.140625" style="17" customWidth="1"/>
    <col min="14632" max="14632" width="7.42578125" style="17" customWidth="1"/>
    <col min="14633" max="14633" width="4.5703125" style="17" customWidth="1"/>
    <col min="14634" max="14848" width="11.5703125" style="17"/>
    <col min="14849" max="14849" width="1.85546875" style="17" customWidth="1"/>
    <col min="14850" max="14850" width="8.5703125" style="17" customWidth="1"/>
    <col min="14851" max="14851" width="8.140625" style="17" customWidth="1"/>
    <col min="14852" max="14853" width="4.5703125" style="17" customWidth="1"/>
    <col min="14854" max="14854" width="7.140625" style="17" customWidth="1"/>
    <col min="14855" max="14855" width="7.85546875" style="17" customWidth="1"/>
    <col min="14856" max="14856" width="4.5703125" style="17" customWidth="1"/>
    <col min="14857" max="14857" width="8.140625" style="17" customWidth="1"/>
    <col min="14858" max="14858" width="9.42578125" style="17" customWidth="1"/>
    <col min="14859" max="14859" width="7.140625" style="17" customWidth="1"/>
    <col min="14860" max="14861" width="8.5703125" style="17" customWidth="1"/>
    <col min="14862" max="14862" width="4.5703125" style="17" customWidth="1"/>
    <col min="14863" max="14863" width="7.42578125" style="17" customWidth="1"/>
    <col min="14864" max="14865" width="4.5703125" style="17" customWidth="1"/>
    <col min="14866" max="14866" width="7" style="17" customWidth="1"/>
    <col min="14867" max="14867" width="8.140625" style="17" customWidth="1"/>
    <col min="14868" max="14868" width="8" style="17" customWidth="1"/>
    <col min="14869" max="14869" width="7.140625" style="17" customWidth="1"/>
    <col min="14870" max="14870" width="6.5703125" style="17" customWidth="1"/>
    <col min="14871" max="14871" width="4.5703125" style="17" customWidth="1"/>
    <col min="14872" max="14872" width="7.85546875" style="17" customWidth="1"/>
    <col min="14873" max="14873" width="8.140625" style="17" customWidth="1"/>
    <col min="14874" max="14877" width="4.5703125" style="17" customWidth="1"/>
    <col min="14878" max="14878" width="11.5703125" style="17"/>
    <col min="14879" max="14879" width="8.42578125" style="17" customWidth="1"/>
    <col min="14880" max="14880" width="5.42578125" style="17" customWidth="1"/>
    <col min="14881" max="14882" width="5.140625" style="17" customWidth="1"/>
    <col min="14883" max="14883" width="6.42578125" style="17" customWidth="1"/>
    <col min="14884" max="14884" width="11.5703125" style="17"/>
    <col min="14885" max="14885" width="8.42578125" style="17" customWidth="1"/>
    <col min="14886" max="14886" width="3.140625" style="17" customWidth="1"/>
    <col min="14887" max="14887" width="5.140625" style="17" customWidth="1"/>
    <col min="14888" max="14888" width="7.42578125" style="17" customWidth="1"/>
    <col min="14889" max="14889" width="4.5703125" style="17" customWidth="1"/>
    <col min="14890" max="15104" width="11.5703125" style="17"/>
    <col min="15105" max="15105" width="1.85546875" style="17" customWidth="1"/>
    <col min="15106" max="15106" width="8.5703125" style="17" customWidth="1"/>
    <col min="15107" max="15107" width="8.140625" style="17" customWidth="1"/>
    <col min="15108" max="15109" width="4.5703125" style="17" customWidth="1"/>
    <col min="15110" max="15110" width="7.140625" style="17" customWidth="1"/>
    <col min="15111" max="15111" width="7.85546875" style="17" customWidth="1"/>
    <col min="15112" max="15112" width="4.5703125" style="17" customWidth="1"/>
    <col min="15113" max="15113" width="8.140625" style="17" customWidth="1"/>
    <col min="15114" max="15114" width="9.42578125" style="17" customWidth="1"/>
    <col min="15115" max="15115" width="7.140625" style="17" customWidth="1"/>
    <col min="15116" max="15117" width="8.5703125" style="17" customWidth="1"/>
    <col min="15118" max="15118" width="4.5703125" style="17" customWidth="1"/>
    <col min="15119" max="15119" width="7.42578125" style="17" customWidth="1"/>
    <col min="15120" max="15121" width="4.5703125" style="17" customWidth="1"/>
    <col min="15122" max="15122" width="7" style="17" customWidth="1"/>
    <col min="15123" max="15123" width="8.140625" style="17" customWidth="1"/>
    <col min="15124" max="15124" width="8" style="17" customWidth="1"/>
    <col min="15125" max="15125" width="7.140625" style="17" customWidth="1"/>
    <col min="15126" max="15126" width="6.5703125" style="17" customWidth="1"/>
    <col min="15127" max="15127" width="4.5703125" style="17" customWidth="1"/>
    <col min="15128" max="15128" width="7.85546875" style="17" customWidth="1"/>
    <col min="15129" max="15129" width="8.140625" style="17" customWidth="1"/>
    <col min="15130" max="15133" width="4.5703125" style="17" customWidth="1"/>
    <col min="15134" max="15134" width="11.5703125" style="17"/>
    <col min="15135" max="15135" width="8.42578125" style="17" customWidth="1"/>
    <col min="15136" max="15136" width="5.42578125" style="17" customWidth="1"/>
    <col min="15137" max="15138" width="5.140625" style="17" customWidth="1"/>
    <col min="15139" max="15139" width="6.42578125" style="17" customWidth="1"/>
    <col min="15140" max="15140" width="11.5703125" style="17"/>
    <col min="15141" max="15141" width="8.42578125" style="17" customWidth="1"/>
    <col min="15142" max="15142" width="3.140625" style="17" customWidth="1"/>
    <col min="15143" max="15143" width="5.140625" style="17" customWidth="1"/>
    <col min="15144" max="15144" width="7.42578125" style="17" customWidth="1"/>
    <col min="15145" max="15145" width="4.5703125" style="17" customWidth="1"/>
    <col min="15146" max="15360" width="11.5703125" style="17"/>
    <col min="15361" max="15361" width="1.85546875" style="17" customWidth="1"/>
    <col min="15362" max="15362" width="8.5703125" style="17" customWidth="1"/>
    <col min="15363" max="15363" width="8.140625" style="17" customWidth="1"/>
    <col min="15364" max="15365" width="4.5703125" style="17" customWidth="1"/>
    <col min="15366" max="15366" width="7.140625" style="17" customWidth="1"/>
    <col min="15367" max="15367" width="7.85546875" style="17" customWidth="1"/>
    <col min="15368" max="15368" width="4.5703125" style="17" customWidth="1"/>
    <col min="15369" max="15369" width="8.140625" style="17" customWidth="1"/>
    <col min="15370" max="15370" width="9.42578125" style="17" customWidth="1"/>
    <col min="15371" max="15371" width="7.140625" style="17" customWidth="1"/>
    <col min="15372" max="15373" width="8.5703125" style="17" customWidth="1"/>
    <col min="15374" max="15374" width="4.5703125" style="17" customWidth="1"/>
    <col min="15375" max="15375" width="7.42578125" style="17" customWidth="1"/>
    <col min="15376" max="15377" width="4.5703125" style="17" customWidth="1"/>
    <col min="15378" max="15378" width="7" style="17" customWidth="1"/>
    <col min="15379" max="15379" width="8.140625" style="17" customWidth="1"/>
    <col min="15380" max="15380" width="8" style="17" customWidth="1"/>
    <col min="15381" max="15381" width="7.140625" style="17" customWidth="1"/>
    <col min="15382" max="15382" width="6.5703125" style="17" customWidth="1"/>
    <col min="15383" max="15383" width="4.5703125" style="17" customWidth="1"/>
    <col min="15384" max="15384" width="7.85546875" style="17" customWidth="1"/>
    <col min="15385" max="15385" width="8.140625" style="17" customWidth="1"/>
    <col min="15386" max="15389" width="4.5703125" style="17" customWidth="1"/>
    <col min="15390" max="15390" width="11.5703125" style="17"/>
    <col min="15391" max="15391" width="8.42578125" style="17" customWidth="1"/>
    <col min="15392" max="15392" width="5.42578125" style="17" customWidth="1"/>
    <col min="15393" max="15394" width="5.140625" style="17" customWidth="1"/>
    <col min="15395" max="15395" width="6.42578125" style="17" customWidth="1"/>
    <col min="15396" max="15396" width="11.5703125" style="17"/>
    <col min="15397" max="15397" width="8.42578125" style="17" customWidth="1"/>
    <col min="15398" max="15398" width="3.140625" style="17" customWidth="1"/>
    <col min="15399" max="15399" width="5.140625" style="17" customWidth="1"/>
    <col min="15400" max="15400" width="7.42578125" style="17" customWidth="1"/>
    <col min="15401" max="15401" width="4.5703125" style="17" customWidth="1"/>
    <col min="15402" max="15616" width="11.5703125" style="17"/>
    <col min="15617" max="15617" width="1.85546875" style="17" customWidth="1"/>
    <col min="15618" max="15618" width="8.5703125" style="17" customWidth="1"/>
    <col min="15619" max="15619" width="8.140625" style="17" customWidth="1"/>
    <col min="15620" max="15621" width="4.5703125" style="17" customWidth="1"/>
    <col min="15622" max="15622" width="7.140625" style="17" customWidth="1"/>
    <col min="15623" max="15623" width="7.85546875" style="17" customWidth="1"/>
    <col min="15624" max="15624" width="4.5703125" style="17" customWidth="1"/>
    <col min="15625" max="15625" width="8.140625" style="17" customWidth="1"/>
    <col min="15626" max="15626" width="9.42578125" style="17" customWidth="1"/>
    <col min="15627" max="15627" width="7.140625" style="17" customWidth="1"/>
    <col min="15628" max="15629" width="8.5703125" style="17" customWidth="1"/>
    <col min="15630" max="15630" width="4.5703125" style="17" customWidth="1"/>
    <col min="15631" max="15631" width="7.42578125" style="17" customWidth="1"/>
    <col min="15632" max="15633" width="4.5703125" style="17" customWidth="1"/>
    <col min="15634" max="15634" width="7" style="17" customWidth="1"/>
    <col min="15635" max="15635" width="8.140625" style="17" customWidth="1"/>
    <col min="15636" max="15636" width="8" style="17" customWidth="1"/>
    <col min="15637" max="15637" width="7.140625" style="17" customWidth="1"/>
    <col min="15638" max="15638" width="6.5703125" style="17" customWidth="1"/>
    <col min="15639" max="15639" width="4.5703125" style="17" customWidth="1"/>
    <col min="15640" max="15640" width="7.85546875" style="17" customWidth="1"/>
    <col min="15641" max="15641" width="8.140625" style="17" customWidth="1"/>
    <col min="15642" max="15645" width="4.5703125" style="17" customWidth="1"/>
    <col min="15646" max="15646" width="11.5703125" style="17"/>
    <col min="15647" max="15647" width="8.42578125" style="17" customWidth="1"/>
    <col min="15648" max="15648" width="5.42578125" style="17" customWidth="1"/>
    <col min="15649" max="15650" width="5.140625" style="17" customWidth="1"/>
    <col min="15651" max="15651" width="6.42578125" style="17" customWidth="1"/>
    <col min="15652" max="15652" width="11.5703125" style="17"/>
    <col min="15653" max="15653" width="8.42578125" style="17" customWidth="1"/>
    <col min="15654" max="15654" width="3.140625" style="17" customWidth="1"/>
    <col min="15655" max="15655" width="5.140625" style="17" customWidth="1"/>
    <col min="15656" max="15656" width="7.42578125" style="17" customWidth="1"/>
    <col min="15657" max="15657" width="4.5703125" style="17" customWidth="1"/>
    <col min="15658" max="15872" width="11.5703125" style="17"/>
    <col min="15873" max="15873" width="1.85546875" style="17" customWidth="1"/>
    <col min="15874" max="15874" width="8.5703125" style="17" customWidth="1"/>
    <col min="15875" max="15875" width="8.140625" style="17" customWidth="1"/>
    <col min="15876" max="15877" width="4.5703125" style="17" customWidth="1"/>
    <col min="15878" max="15878" width="7.140625" style="17" customWidth="1"/>
    <col min="15879" max="15879" width="7.85546875" style="17" customWidth="1"/>
    <col min="15880" max="15880" width="4.5703125" style="17" customWidth="1"/>
    <col min="15881" max="15881" width="8.140625" style="17" customWidth="1"/>
    <col min="15882" max="15882" width="9.42578125" style="17" customWidth="1"/>
    <col min="15883" max="15883" width="7.140625" style="17" customWidth="1"/>
    <col min="15884" max="15885" width="8.5703125" style="17" customWidth="1"/>
    <col min="15886" max="15886" width="4.5703125" style="17" customWidth="1"/>
    <col min="15887" max="15887" width="7.42578125" style="17" customWidth="1"/>
    <col min="15888" max="15889" width="4.5703125" style="17" customWidth="1"/>
    <col min="15890" max="15890" width="7" style="17" customWidth="1"/>
    <col min="15891" max="15891" width="8.140625" style="17" customWidth="1"/>
    <col min="15892" max="15892" width="8" style="17" customWidth="1"/>
    <col min="15893" max="15893" width="7.140625" style="17" customWidth="1"/>
    <col min="15894" max="15894" width="6.5703125" style="17" customWidth="1"/>
    <col min="15895" max="15895" width="4.5703125" style="17" customWidth="1"/>
    <col min="15896" max="15896" width="7.85546875" style="17" customWidth="1"/>
    <col min="15897" max="15897" width="8.140625" style="17" customWidth="1"/>
    <col min="15898" max="15901" width="4.5703125" style="17" customWidth="1"/>
    <col min="15902" max="15902" width="11.5703125" style="17"/>
    <col min="15903" max="15903" width="8.42578125" style="17" customWidth="1"/>
    <col min="15904" max="15904" width="5.42578125" style="17" customWidth="1"/>
    <col min="15905" max="15906" width="5.140625" style="17" customWidth="1"/>
    <col min="15907" max="15907" width="6.42578125" style="17" customWidth="1"/>
    <col min="15908" max="15908" width="11.5703125" style="17"/>
    <col min="15909" max="15909" width="8.42578125" style="17" customWidth="1"/>
    <col min="15910" max="15910" width="3.140625" style="17" customWidth="1"/>
    <col min="15911" max="15911" width="5.140625" style="17" customWidth="1"/>
    <col min="15912" max="15912" width="7.42578125" style="17" customWidth="1"/>
    <col min="15913" max="15913" width="4.5703125" style="17" customWidth="1"/>
    <col min="15914" max="16128" width="11.5703125" style="17"/>
    <col min="16129" max="16129" width="1.85546875" style="17" customWidth="1"/>
    <col min="16130" max="16130" width="8.5703125" style="17" customWidth="1"/>
    <col min="16131" max="16131" width="8.140625" style="17" customWidth="1"/>
    <col min="16132" max="16133" width="4.5703125" style="17" customWidth="1"/>
    <col min="16134" max="16134" width="7.140625" style="17" customWidth="1"/>
    <col min="16135" max="16135" width="7.85546875" style="17" customWidth="1"/>
    <col min="16136" max="16136" width="4.5703125" style="17" customWidth="1"/>
    <col min="16137" max="16137" width="8.140625" style="17" customWidth="1"/>
    <col min="16138" max="16138" width="9.42578125" style="17" customWidth="1"/>
    <col min="16139" max="16139" width="7.140625" style="17" customWidth="1"/>
    <col min="16140" max="16141" width="8.5703125" style="17" customWidth="1"/>
    <col min="16142" max="16142" width="4.5703125" style="17" customWidth="1"/>
    <col min="16143" max="16143" width="7.42578125" style="17" customWidth="1"/>
    <col min="16144" max="16145" width="4.5703125" style="17" customWidth="1"/>
    <col min="16146" max="16146" width="7" style="17" customWidth="1"/>
    <col min="16147" max="16147" width="8.140625" style="17" customWidth="1"/>
    <col min="16148" max="16148" width="8" style="17" customWidth="1"/>
    <col min="16149" max="16149" width="7.140625" style="17" customWidth="1"/>
    <col min="16150" max="16150" width="6.5703125" style="17" customWidth="1"/>
    <col min="16151" max="16151" width="4.5703125" style="17" customWidth="1"/>
    <col min="16152" max="16152" width="7.85546875" style="17" customWidth="1"/>
    <col min="16153" max="16153" width="8.140625" style="17" customWidth="1"/>
    <col min="16154" max="16157" width="4.5703125" style="17" customWidth="1"/>
    <col min="16158" max="16158" width="11.5703125" style="17"/>
    <col min="16159" max="16159" width="8.42578125" style="17" customWidth="1"/>
    <col min="16160" max="16160" width="5.42578125" style="17" customWidth="1"/>
    <col min="16161" max="16162" width="5.140625" style="17" customWidth="1"/>
    <col min="16163" max="16163" width="6.42578125" style="17" customWidth="1"/>
    <col min="16164" max="16164" width="11.5703125" style="17"/>
    <col min="16165" max="16165" width="8.42578125" style="17" customWidth="1"/>
    <col min="16166" max="16166" width="3.140625" style="17" customWidth="1"/>
    <col min="16167" max="16167" width="5.140625" style="17" customWidth="1"/>
    <col min="16168" max="16168" width="7.42578125" style="17" customWidth="1"/>
    <col min="16169" max="16169" width="4.5703125" style="17" customWidth="1"/>
    <col min="16170" max="16384" width="11.5703125" style="17"/>
  </cols>
  <sheetData>
    <row r="1" spans="3:18" ht="15.75" thickBot="1"/>
    <row r="2" spans="3:18" ht="14.25">
      <c r="C2" s="18" t="s">
        <v>496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3:18" thickBot="1"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3:18" ht="27" customHeight="1">
      <c r="C4" s="164" t="s">
        <v>497</v>
      </c>
      <c r="D4" s="165" t="s">
        <v>498</v>
      </c>
      <c r="E4" s="166"/>
      <c r="F4" s="166"/>
      <c r="G4" s="166"/>
      <c r="H4" s="166"/>
      <c r="I4" s="166"/>
      <c r="J4" s="166"/>
      <c r="K4" s="167"/>
      <c r="L4" s="168">
        <v>1657</v>
      </c>
      <c r="M4" s="169">
        <f>+'balance 2023 final '!J65</f>
        <v>1000000000</v>
      </c>
      <c r="N4" s="169"/>
      <c r="O4" s="169"/>
      <c r="P4" s="169"/>
      <c r="Q4" s="169"/>
      <c r="R4" s="170" t="s">
        <v>84</v>
      </c>
    </row>
    <row r="5" spans="3:18" ht="27" customHeight="1">
      <c r="C5" s="171"/>
      <c r="D5" s="172" t="s">
        <v>499</v>
      </c>
      <c r="E5" s="173"/>
      <c r="F5" s="173"/>
      <c r="G5" s="173"/>
      <c r="H5" s="173"/>
      <c r="I5" s="173"/>
      <c r="J5" s="173"/>
      <c r="K5" s="174"/>
      <c r="L5" s="175">
        <v>1658</v>
      </c>
      <c r="M5" s="176"/>
      <c r="N5" s="176"/>
      <c r="O5" s="176"/>
      <c r="P5" s="176"/>
      <c r="Q5" s="176"/>
      <c r="R5" s="177" t="s">
        <v>84</v>
      </c>
    </row>
    <row r="6" spans="3:18" ht="27" customHeight="1">
      <c r="C6" s="171"/>
      <c r="D6" s="178" t="s">
        <v>500</v>
      </c>
      <c r="E6" s="179"/>
      <c r="F6" s="179"/>
      <c r="G6" s="179"/>
      <c r="H6" s="179"/>
      <c r="I6" s="179"/>
      <c r="J6" s="179"/>
      <c r="K6" s="180"/>
      <c r="L6" s="181">
        <v>1659</v>
      </c>
      <c r="M6" s="176"/>
      <c r="N6" s="176"/>
      <c r="O6" s="176"/>
      <c r="P6" s="176"/>
      <c r="Q6" s="176"/>
      <c r="R6" s="182" t="s">
        <v>84</v>
      </c>
    </row>
    <row r="7" spans="3:18" ht="27" customHeight="1">
      <c r="C7" s="171"/>
      <c r="D7" s="172" t="s">
        <v>501</v>
      </c>
      <c r="E7" s="173"/>
      <c r="F7" s="173"/>
      <c r="G7" s="173"/>
      <c r="H7" s="173"/>
      <c r="I7" s="173"/>
      <c r="J7" s="173"/>
      <c r="K7" s="174"/>
      <c r="L7" s="175">
        <v>1660</v>
      </c>
      <c r="M7" s="176">
        <f>+'balance 2023 final '!J63+'balance 2023 final '!J64</f>
        <v>1003000</v>
      </c>
      <c r="N7" s="176"/>
      <c r="O7" s="176"/>
      <c r="P7" s="176"/>
      <c r="Q7" s="176"/>
      <c r="R7" s="177" t="s">
        <v>84</v>
      </c>
    </row>
    <row r="8" spans="3:18" ht="27" customHeight="1">
      <c r="C8" s="171"/>
      <c r="D8" s="172" t="s">
        <v>502</v>
      </c>
      <c r="E8" s="173"/>
      <c r="F8" s="173"/>
      <c r="G8" s="173"/>
      <c r="H8" s="173"/>
      <c r="I8" s="173"/>
      <c r="J8" s="173"/>
      <c r="K8" s="174"/>
      <c r="L8" s="175">
        <v>1661</v>
      </c>
      <c r="M8" s="176">
        <f>+'balance 2023 final '!I43</f>
        <v>300000000</v>
      </c>
      <c r="N8" s="176"/>
      <c r="O8" s="176"/>
      <c r="P8" s="176"/>
      <c r="Q8" s="176"/>
      <c r="R8" s="183" t="s">
        <v>86</v>
      </c>
    </row>
    <row r="9" spans="3:18" ht="27" customHeight="1">
      <c r="C9" s="171"/>
      <c r="D9" s="172" t="s">
        <v>503</v>
      </c>
      <c r="E9" s="173"/>
      <c r="F9" s="173"/>
      <c r="G9" s="173"/>
      <c r="H9" s="173"/>
      <c r="I9" s="173"/>
      <c r="J9" s="173"/>
      <c r="K9" s="174"/>
      <c r="L9" s="175">
        <v>1662</v>
      </c>
      <c r="M9" s="176">
        <f>+'balance 2023 final '!I44+'balance 2023 final '!I45</f>
        <v>53340000</v>
      </c>
      <c r="N9" s="176"/>
      <c r="O9" s="176"/>
      <c r="P9" s="176"/>
      <c r="Q9" s="176"/>
      <c r="R9" s="183" t="s">
        <v>86</v>
      </c>
    </row>
    <row r="10" spans="3:18" ht="27" customHeight="1">
      <c r="C10" s="171"/>
      <c r="D10" s="172" t="s">
        <v>504</v>
      </c>
      <c r="E10" s="173"/>
      <c r="F10" s="173"/>
      <c r="G10" s="173"/>
      <c r="H10" s="173"/>
      <c r="I10" s="173"/>
      <c r="J10" s="173"/>
      <c r="K10" s="174"/>
      <c r="L10" s="175">
        <v>1140</v>
      </c>
      <c r="M10" s="176"/>
      <c r="N10" s="176"/>
      <c r="O10" s="176"/>
      <c r="P10" s="176"/>
      <c r="Q10" s="176"/>
      <c r="R10" s="183" t="s">
        <v>86</v>
      </c>
    </row>
    <row r="11" spans="3:18" ht="27" customHeight="1">
      <c r="C11" s="171"/>
      <c r="D11" s="184" t="s">
        <v>505</v>
      </c>
      <c r="E11" s="185"/>
      <c r="F11" s="185"/>
      <c r="G11" s="185"/>
      <c r="H11" s="185"/>
      <c r="I11" s="185"/>
      <c r="J11" s="185"/>
      <c r="K11" s="186"/>
      <c r="L11" s="175">
        <v>1663</v>
      </c>
      <c r="M11" s="176">
        <f>+'balance 2023 final '!I60</f>
        <v>9214285.7142857146</v>
      </c>
      <c r="N11" s="176"/>
      <c r="O11" s="176"/>
      <c r="P11" s="176"/>
      <c r="Q11" s="176"/>
      <c r="R11" s="183" t="s">
        <v>86</v>
      </c>
    </row>
    <row r="12" spans="3:18" ht="27" customHeight="1">
      <c r="C12" s="171"/>
      <c r="D12" s="172" t="s">
        <v>506</v>
      </c>
      <c r="E12" s="173"/>
      <c r="F12" s="173"/>
      <c r="G12" s="173"/>
      <c r="H12" s="173"/>
      <c r="I12" s="173"/>
      <c r="J12" s="173"/>
      <c r="K12" s="174"/>
      <c r="L12" s="175">
        <v>1664</v>
      </c>
      <c r="M12" s="176"/>
      <c r="N12" s="176"/>
      <c r="O12" s="176"/>
      <c r="P12" s="176"/>
      <c r="Q12" s="176"/>
      <c r="R12" s="183" t="s">
        <v>86</v>
      </c>
    </row>
    <row r="13" spans="3:18" ht="27" customHeight="1">
      <c r="C13" s="171"/>
      <c r="D13" s="172" t="s">
        <v>507</v>
      </c>
      <c r="E13" s="173"/>
      <c r="F13" s="173"/>
      <c r="G13" s="173"/>
      <c r="H13" s="173"/>
      <c r="I13" s="173"/>
      <c r="J13" s="173"/>
      <c r="K13" s="174"/>
      <c r="L13" s="175">
        <v>1665</v>
      </c>
      <c r="M13" s="176"/>
      <c r="N13" s="176"/>
      <c r="O13" s="176"/>
      <c r="P13" s="176"/>
      <c r="Q13" s="176"/>
      <c r="R13" s="183" t="s">
        <v>86</v>
      </c>
    </row>
    <row r="14" spans="3:18" ht="27" customHeight="1">
      <c r="C14" s="171"/>
      <c r="D14" s="172" t="s">
        <v>508</v>
      </c>
      <c r="E14" s="173"/>
      <c r="F14" s="173"/>
      <c r="G14" s="173"/>
      <c r="H14" s="173"/>
      <c r="I14" s="173"/>
      <c r="J14" s="173"/>
      <c r="K14" s="174"/>
      <c r="L14" s="175">
        <v>1666</v>
      </c>
      <c r="M14" s="176"/>
      <c r="N14" s="176"/>
      <c r="O14" s="176"/>
      <c r="P14" s="176"/>
      <c r="Q14" s="176"/>
      <c r="R14" s="183" t="s">
        <v>86</v>
      </c>
    </row>
    <row r="15" spans="3:18" ht="27" customHeight="1">
      <c r="C15" s="171"/>
      <c r="D15" s="187" t="s">
        <v>509</v>
      </c>
      <c r="E15" s="30"/>
      <c r="F15" s="30"/>
      <c r="G15" s="30"/>
      <c r="H15" s="30"/>
      <c r="I15" s="30"/>
      <c r="J15" s="30"/>
      <c r="K15" s="188"/>
      <c r="L15" s="175">
        <v>1667</v>
      </c>
      <c r="M15" s="176"/>
      <c r="N15" s="176"/>
      <c r="O15" s="176"/>
      <c r="P15" s="176"/>
      <c r="Q15" s="176"/>
      <c r="R15" s="183" t="s">
        <v>86</v>
      </c>
    </row>
    <row r="16" spans="3:18" ht="27" customHeight="1">
      <c r="C16" s="171"/>
      <c r="D16" s="187" t="s">
        <v>510</v>
      </c>
      <c r="E16" s="30"/>
      <c r="F16" s="30"/>
      <c r="G16" s="30"/>
      <c r="H16" s="30"/>
      <c r="I16" s="30"/>
      <c r="J16" s="30"/>
      <c r="K16" s="188"/>
      <c r="L16" s="175">
        <v>1668</v>
      </c>
      <c r="M16" s="176"/>
      <c r="N16" s="176"/>
      <c r="O16" s="176"/>
      <c r="P16" s="176"/>
      <c r="Q16" s="176"/>
      <c r="R16" s="183" t="s">
        <v>86</v>
      </c>
    </row>
    <row r="17" spans="3:18" ht="27" customHeight="1">
      <c r="C17" s="171"/>
      <c r="D17" s="184" t="s">
        <v>511</v>
      </c>
      <c r="E17" s="185"/>
      <c r="F17" s="185"/>
      <c r="G17" s="185"/>
      <c r="H17" s="185"/>
      <c r="I17" s="185"/>
      <c r="J17" s="185"/>
      <c r="K17" s="186"/>
      <c r="L17" s="175">
        <v>1141</v>
      </c>
      <c r="M17" s="176"/>
      <c r="N17" s="176"/>
      <c r="O17" s="176"/>
      <c r="P17" s="176"/>
      <c r="Q17" s="176"/>
      <c r="R17" s="183" t="s">
        <v>86</v>
      </c>
    </row>
    <row r="18" spans="3:18" ht="27" customHeight="1">
      <c r="C18" s="171"/>
      <c r="D18" s="187" t="s">
        <v>512</v>
      </c>
      <c r="E18" s="30"/>
      <c r="F18" s="30"/>
      <c r="G18" s="30"/>
      <c r="H18" s="30"/>
      <c r="I18" s="30"/>
      <c r="J18" s="30"/>
      <c r="K18" s="188"/>
      <c r="L18" s="181">
        <v>1142</v>
      </c>
      <c r="M18" s="176"/>
      <c r="N18" s="176"/>
      <c r="O18" s="176"/>
      <c r="P18" s="176"/>
      <c r="Q18" s="176"/>
      <c r="R18" s="183" t="s">
        <v>86</v>
      </c>
    </row>
    <row r="19" spans="3:18" ht="27" customHeight="1">
      <c r="C19" s="171"/>
      <c r="D19" s="189" t="s">
        <v>513</v>
      </c>
      <c r="E19" s="190"/>
      <c r="F19" s="190"/>
      <c r="G19" s="190"/>
      <c r="H19" s="190"/>
      <c r="I19" s="190"/>
      <c r="J19" s="190"/>
      <c r="K19" s="191"/>
      <c r="L19" s="175">
        <v>1669</v>
      </c>
      <c r="M19" s="176"/>
      <c r="N19" s="176"/>
      <c r="O19" s="176"/>
      <c r="P19" s="176"/>
      <c r="Q19" s="176"/>
      <c r="R19" s="183" t="s">
        <v>86</v>
      </c>
    </row>
    <row r="20" spans="3:18" ht="27" customHeight="1">
      <c r="C20" s="171"/>
      <c r="D20" s="184" t="s">
        <v>514</v>
      </c>
      <c r="E20" s="185"/>
      <c r="F20" s="185"/>
      <c r="G20" s="185"/>
      <c r="H20" s="185"/>
      <c r="I20" s="185"/>
      <c r="J20" s="185"/>
      <c r="K20" s="186"/>
      <c r="L20" s="175">
        <v>1670</v>
      </c>
      <c r="M20" s="176">
        <f>+'balance 2023 final '!I50+'balance 2023 final '!I51</f>
        <v>101028594.42857143</v>
      </c>
      <c r="N20" s="176"/>
      <c r="O20" s="176"/>
      <c r="P20" s="176"/>
      <c r="Q20" s="176"/>
      <c r="R20" s="183" t="s">
        <v>86</v>
      </c>
    </row>
    <row r="21" spans="3:18" ht="27" customHeight="1" thickBot="1">
      <c r="C21" s="171"/>
      <c r="D21" s="192" t="s">
        <v>515</v>
      </c>
      <c r="E21" s="193"/>
      <c r="F21" s="193"/>
      <c r="G21" s="193"/>
      <c r="H21" s="193"/>
      <c r="I21" s="193"/>
      <c r="J21" s="193"/>
      <c r="K21" s="194"/>
      <c r="L21" s="195">
        <v>1671</v>
      </c>
      <c r="M21" s="176">
        <f>SUM('balance 2023 final '!I46:I49,'balance 2023 final '!I52:I54)</f>
        <v>31605666.666666664</v>
      </c>
      <c r="N21" s="176"/>
      <c r="O21" s="176"/>
      <c r="P21" s="176"/>
      <c r="Q21" s="176"/>
      <c r="R21" s="196" t="s">
        <v>86</v>
      </c>
    </row>
    <row r="22" spans="3:18" ht="27" customHeight="1" thickBot="1">
      <c r="C22" s="197"/>
      <c r="D22" s="198" t="s">
        <v>516</v>
      </c>
      <c r="E22" s="199"/>
      <c r="F22" s="199"/>
      <c r="G22" s="199"/>
      <c r="H22" s="199"/>
      <c r="I22" s="199"/>
      <c r="J22" s="199"/>
      <c r="K22" s="200"/>
      <c r="L22" s="201">
        <v>1672</v>
      </c>
      <c r="M22" s="202">
        <f>+M4+M5+M6+M7-SUM(M8:Q21)</f>
        <v>505814453.19047612</v>
      </c>
      <c r="N22" s="202"/>
      <c r="O22" s="202"/>
      <c r="P22" s="202"/>
      <c r="Q22" s="202"/>
      <c r="R22" s="203" t="s">
        <v>108</v>
      </c>
    </row>
    <row r="23" spans="3:18" ht="27" customHeight="1">
      <c r="C23" s="171" t="s">
        <v>517</v>
      </c>
      <c r="D23" s="204" t="s">
        <v>518</v>
      </c>
      <c r="E23" s="25"/>
      <c r="F23" s="25"/>
      <c r="G23" s="25"/>
      <c r="H23" s="25"/>
      <c r="I23" s="25"/>
      <c r="J23" s="25"/>
      <c r="K23" s="205"/>
      <c r="L23" s="168">
        <v>1673</v>
      </c>
      <c r="M23" s="169"/>
      <c r="N23" s="169"/>
      <c r="O23" s="169"/>
      <c r="P23" s="169"/>
      <c r="Q23" s="169"/>
      <c r="R23" s="206" t="s">
        <v>86</v>
      </c>
    </row>
    <row r="24" spans="3:18" ht="27" customHeight="1">
      <c r="C24" s="171"/>
      <c r="D24" s="187" t="s">
        <v>519</v>
      </c>
      <c r="E24" s="30"/>
      <c r="F24" s="30"/>
      <c r="G24" s="30"/>
      <c r="H24" s="30"/>
      <c r="I24" s="30"/>
      <c r="J24" s="30"/>
      <c r="K24" s="188"/>
      <c r="L24" s="175">
        <v>1674</v>
      </c>
      <c r="M24" s="176"/>
      <c r="N24" s="176"/>
      <c r="O24" s="176"/>
      <c r="P24" s="176"/>
      <c r="Q24" s="176"/>
      <c r="R24" s="207" t="s">
        <v>84</v>
      </c>
    </row>
    <row r="25" spans="3:18" ht="27" customHeight="1">
      <c r="C25" s="171"/>
      <c r="D25" s="187" t="s">
        <v>98</v>
      </c>
      <c r="E25" s="30"/>
      <c r="F25" s="30"/>
      <c r="G25" s="30"/>
      <c r="H25" s="30"/>
      <c r="I25" s="30"/>
      <c r="J25" s="30"/>
      <c r="K25" s="188"/>
      <c r="L25" s="175">
        <v>1144</v>
      </c>
      <c r="M25" s="176"/>
      <c r="N25" s="176"/>
      <c r="O25" s="176"/>
      <c r="P25" s="176"/>
      <c r="Q25" s="176"/>
      <c r="R25" s="207" t="s">
        <v>84</v>
      </c>
    </row>
    <row r="26" spans="3:18" ht="27" customHeight="1">
      <c r="C26" s="171"/>
      <c r="D26" s="187" t="s">
        <v>505</v>
      </c>
      <c r="E26" s="30"/>
      <c r="F26" s="30"/>
      <c r="G26" s="30"/>
      <c r="H26" s="30"/>
      <c r="I26" s="30"/>
      <c r="J26" s="30"/>
      <c r="K26" s="188"/>
      <c r="L26" s="175">
        <v>1675</v>
      </c>
      <c r="M26" s="176"/>
      <c r="N26" s="176"/>
      <c r="O26" s="176"/>
      <c r="P26" s="176"/>
      <c r="Q26" s="176"/>
      <c r="R26" s="207" t="s">
        <v>84</v>
      </c>
    </row>
    <row r="27" spans="3:18" ht="27" customHeight="1">
      <c r="C27" s="171"/>
      <c r="D27" s="187" t="s">
        <v>520</v>
      </c>
      <c r="E27" s="30"/>
      <c r="F27" s="30"/>
      <c r="G27" s="30"/>
      <c r="H27" s="30"/>
      <c r="I27" s="30"/>
      <c r="J27" s="30"/>
      <c r="K27" s="188"/>
      <c r="L27" s="175">
        <v>1175</v>
      </c>
      <c r="M27" s="176"/>
      <c r="N27" s="176"/>
      <c r="O27" s="176"/>
      <c r="P27" s="176"/>
      <c r="Q27" s="176"/>
      <c r="R27" s="207" t="s">
        <v>84</v>
      </c>
    </row>
    <row r="28" spans="3:18" ht="27" customHeight="1">
      <c r="C28" s="171"/>
      <c r="D28" s="187" t="s">
        <v>521</v>
      </c>
      <c r="E28" s="30"/>
      <c r="F28" s="30"/>
      <c r="G28" s="30"/>
      <c r="H28" s="30"/>
      <c r="I28" s="30"/>
      <c r="J28" s="30"/>
      <c r="K28" s="188"/>
      <c r="L28" s="181">
        <v>1676</v>
      </c>
      <c r="M28" s="176"/>
      <c r="N28" s="176"/>
      <c r="O28" s="176"/>
      <c r="P28" s="176"/>
      <c r="Q28" s="176"/>
      <c r="R28" s="208" t="s">
        <v>84</v>
      </c>
    </row>
    <row r="29" spans="3:18" ht="27" customHeight="1">
      <c r="C29" s="171"/>
      <c r="D29" s="187" t="s">
        <v>522</v>
      </c>
      <c r="E29" s="30"/>
      <c r="F29" s="30"/>
      <c r="G29" s="30"/>
      <c r="H29" s="30"/>
      <c r="I29" s="30"/>
      <c r="J29" s="30"/>
      <c r="K29" s="188"/>
      <c r="L29" s="175">
        <v>1677</v>
      </c>
      <c r="M29" s="176"/>
      <c r="N29" s="176"/>
      <c r="O29" s="176"/>
      <c r="P29" s="176"/>
      <c r="Q29" s="176"/>
      <c r="R29" s="207" t="s">
        <v>84</v>
      </c>
    </row>
    <row r="30" spans="3:18" ht="27" customHeight="1">
      <c r="C30" s="171"/>
      <c r="D30" s="187" t="s">
        <v>523</v>
      </c>
      <c r="E30" s="30"/>
      <c r="F30" s="30"/>
      <c r="G30" s="30"/>
      <c r="H30" s="30"/>
      <c r="I30" s="30"/>
      <c r="J30" s="30"/>
      <c r="K30" s="188"/>
      <c r="L30" s="175">
        <v>1678</v>
      </c>
      <c r="M30" s="176"/>
      <c r="N30" s="176"/>
      <c r="O30" s="176"/>
      <c r="P30" s="176"/>
      <c r="Q30" s="176"/>
      <c r="R30" s="207" t="s">
        <v>84</v>
      </c>
    </row>
    <row r="31" spans="3:18" ht="27" customHeight="1">
      <c r="C31" s="171"/>
      <c r="D31" s="187" t="s">
        <v>101</v>
      </c>
      <c r="E31" s="30"/>
      <c r="F31" s="30"/>
      <c r="G31" s="30"/>
      <c r="H31" s="30"/>
      <c r="I31" s="30"/>
      <c r="J31" s="30"/>
      <c r="K31" s="188"/>
      <c r="L31" s="181">
        <v>1150</v>
      </c>
      <c r="M31" s="176"/>
      <c r="N31" s="176"/>
      <c r="O31" s="176"/>
      <c r="P31" s="176"/>
      <c r="Q31" s="176"/>
      <c r="R31" s="208" t="s">
        <v>84</v>
      </c>
    </row>
    <row r="32" spans="3:18" ht="27" customHeight="1">
      <c r="C32" s="171"/>
      <c r="D32" s="187" t="s">
        <v>524</v>
      </c>
      <c r="E32" s="30"/>
      <c r="F32" s="30"/>
      <c r="G32" s="30"/>
      <c r="H32" s="30"/>
      <c r="I32" s="30"/>
      <c r="J32" s="30"/>
      <c r="K32" s="188"/>
      <c r="L32" s="181">
        <v>1147</v>
      </c>
      <c r="M32" s="176">
        <f>+'[14]RLI '!D33</f>
        <v>0</v>
      </c>
      <c r="N32" s="176"/>
      <c r="O32" s="176"/>
      <c r="P32" s="176"/>
      <c r="Q32" s="176"/>
      <c r="R32" s="208" t="s">
        <v>84</v>
      </c>
    </row>
    <row r="33" spans="3:18" ht="27" customHeight="1">
      <c r="C33" s="171"/>
      <c r="D33" s="187" t="s">
        <v>525</v>
      </c>
      <c r="E33" s="30"/>
      <c r="F33" s="30"/>
      <c r="G33" s="30"/>
      <c r="H33" s="30"/>
      <c r="I33" s="30"/>
      <c r="J33" s="30"/>
      <c r="K33" s="188"/>
      <c r="L33" s="181">
        <v>1148</v>
      </c>
      <c r="M33" s="176">
        <f>+'[14]RLI '!D34</f>
        <v>0</v>
      </c>
      <c r="N33" s="176"/>
      <c r="O33" s="176"/>
      <c r="P33" s="176"/>
      <c r="Q33" s="176"/>
      <c r="R33" s="208" t="s">
        <v>84</v>
      </c>
    </row>
    <row r="34" spans="3:18" ht="27" customHeight="1">
      <c r="C34" s="171"/>
      <c r="D34" s="187" t="s">
        <v>526</v>
      </c>
      <c r="E34" s="30"/>
      <c r="F34" s="30"/>
      <c r="G34" s="30"/>
      <c r="H34" s="30"/>
      <c r="I34" s="30"/>
      <c r="J34" s="30"/>
      <c r="K34" s="188"/>
      <c r="L34" s="181">
        <v>1149</v>
      </c>
      <c r="M34" s="176">
        <f>+'[14]RLI '!D35</f>
        <v>0</v>
      </c>
      <c r="N34" s="176"/>
      <c r="O34" s="176"/>
      <c r="P34" s="176"/>
      <c r="Q34" s="176"/>
      <c r="R34" s="208" t="s">
        <v>84</v>
      </c>
    </row>
    <row r="35" spans="3:18" ht="27" customHeight="1">
      <c r="C35" s="171"/>
      <c r="D35" s="187" t="s">
        <v>495</v>
      </c>
      <c r="E35" s="30"/>
      <c r="F35" s="30"/>
      <c r="G35" s="30"/>
      <c r="H35" s="30"/>
      <c r="I35" s="30"/>
      <c r="J35" s="30"/>
      <c r="K35" s="188"/>
      <c r="L35" s="181">
        <v>1151</v>
      </c>
      <c r="M35" s="176">
        <f>+'[14]RLI '!D36</f>
        <v>0</v>
      </c>
      <c r="N35" s="176"/>
      <c r="O35" s="176"/>
      <c r="P35" s="176"/>
      <c r="Q35" s="176"/>
      <c r="R35" s="208" t="s">
        <v>84</v>
      </c>
    </row>
    <row r="36" spans="3:18" ht="27" customHeight="1">
      <c r="C36" s="171"/>
      <c r="D36" s="187" t="s">
        <v>527</v>
      </c>
      <c r="E36" s="30"/>
      <c r="F36" s="30"/>
      <c r="G36" s="30"/>
      <c r="H36" s="30"/>
      <c r="I36" s="30"/>
      <c r="J36" s="30"/>
      <c r="K36" s="188"/>
      <c r="L36" s="181">
        <v>1152</v>
      </c>
      <c r="M36" s="176">
        <f>+'[14]RLI '!D41</f>
        <v>0</v>
      </c>
      <c r="N36" s="176"/>
      <c r="O36" s="176"/>
      <c r="P36" s="176"/>
      <c r="Q36" s="176"/>
      <c r="R36" s="209" t="s">
        <v>86</v>
      </c>
    </row>
    <row r="37" spans="3:18" ht="27" customHeight="1">
      <c r="C37" s="171"/>
      <c r="D37" s="187" t="s">
        <v>528</v>
      </c>
      <c r="E37" s="30"/>
      <c r="F37" s="30"/>
      <c r="G37" s="30"/>
      <c r="H37" s="30"/>
      <c r="I37" s="30"/>
      <c r="J37" s="30"/>
      <c r="K37" s="188"/>
      <c r="L37" s="181">
        <v>1176</v>
      </c>
      <c r="M37" s="176"/>
      <c r="N37" s="176"/>
      <c r="O37" s="176"/>
      <c r="P37" s="176"/>
      <c r="Q37" s="176"/>
      <c r="R37" s="209" t="s">
        <v>86</v>
      </c>
    </row>
    <row r="38" spans="3:18" ht="27" customHeight="1">
      <c r="C38" s="171"/>
      <c r="D38" s="187" t="s">
        <v>529</v>
      </c>
      <c r="E38" s="30"/>
      <c r="F38" s="30"/>
      <c r="G38" s="30"/>
      <c r="H38" s="30"/>
      <c r="I38" s="30"/>
      <c r="J38" s="30"/>
      <c r="K38" s="188"/>
      <c r="L38" s="175">
        <v>1159</v>
      </c>
      <c r="M38" s="176"/>
      <c r="N38" s="176"/>
      <c r="O38" s="176"/>
      <c r="P38" s="176"/>
      <c r="Q38" s="176"/>
      <c r="R38" s="209" t="s">
        <v>86</v>
      </c>
    </row>
    <row r="39" spans="3:18" ht="27" customHeight="1">
      <c r="C39" s="171"/>
      <c r="D39" s="187" t="s">
        <v>530</v>
      </c>
      <c r="E39" s="30"/>
      <c r="F39" s="30"/>
      <c r="G39" s="30"/>
      <c r="H39" s="30"/>
      <c r="I39" s="30"/>
      <c r="J39" s="30"/>
      <c r="K39" s="188"/>
      <c r="L39" s="181">
        <v>1679</v>
      </c>
      <c r="M39" s="176"/>
      <c r="N39" s="176"/>
      <c r="O39" s="176"/>
      <c r="P39" s="176"/>
      <c r="Q39" s="176"/>
      <c r="R39" s="209" t="s">
        <v>86</v>
      </c>
    </row>
    <row r="40" spans="3:18" ht="27" customHeight="1">
      <c r="C40" s="171"/>
      <c r="D40" s="187" t="s">
        <v>531</v>
      </c>
      <c r="E40" s="30"/>
      <c r="F40" s="30"/>
      <c r="G40" s="30"/>
      <c r="H40" s="30"/>
      <c r="I40" s="30"/>
      <c r="J40" s="30"/>
      <c r="K40" s="188"/>
      <c r="L40" s="181">
        <v>1680</v>
      </c>
      <c r="M40" s="176"/>
      <c r="N40" s="176"/>
      <c r="O40" s="176"/>
      <c r="P40" s="176"/>
      <c r="Q40" s="176"/>
      <c r="R40" s="209" t="s">
        <v>86</v>
      </c>
    </row>
    <row r="41" spans="3:18" ht="27" customHeight="1">
      <c r="C41" s="171"/>
      <c r="D41" s="187" t="s">
        <v>532</v>
      </c>
      <c r="E41" s="30"/>
      <c r="F41" s="30"/>
      <c r="G41" s="30"/>
      <c r="H41" s="30"/>
      <c r="I41" s="30"/>
      <c r="J41" s="30"/>
      <c r="K41" s="188"/>
      <c r="L41" s="175">
        <v>1681</v>
      </c>
      <c r="M41" s="176"/>
      <c r="N41" s="176"/>
      <c r="O41" s="176"/>
      <c r="P41" s="176"/>
      <c r="Q41" s="176"/>
      <c r="R41" s="209" t="s">
        <v>86</v>
      </c>
    </row>
    <row r="42" spans="3:18" ht="27" customHeight="1">
      <c r="C42" s="171"/>
      <c r="D42" s="187" t="s">
        <v>533</v>
      </c>
      <c r="E42" s="30"/>
      <c r="F42" s="30"/>
      <c r="G42" s="30"/>
      <c r="H42" s="30"/>
      <c r="I42" s="30"/>
      <c r="J42" s="30"/>
      <c r="K42" s="188"/>
      <c r="L42" s="181">
        <v>1682</v>
      </c>
      <c r="M42" s="176"/>
      <c r="N42" s="176"/>
      <c r="O42" s="176"/>
      <c r="P42" s="176"/>
      <c r="Q42" s="176"/>
      <c r="R42" s="209" t="s">
        <v>86</v>
      </c>
    </row>
    <row r="43" spans="3:18" ht="27" customHeight="1">
      <c r="C43" s="171"/>
      <c r="D43" s="187" t="s">
        <v>534</v>
      </c>
      <c r="E43" s="30"/>
      <c r="F43" s="30"/>
      <c r="G43" s="30"/>
      <c r="H43" s="30"/>
      <c r="I43" s="30"/>
      <c r="J43" s="30"/>
      <c r="K43" s="188"/>
      <c r="L43" s="181">
        <v>1683</v>
      </c>
      <c r="M43" s="176"/>
      <c r="N43" s="176"/>
      <c r="O43" s="176"/>
      <c r="P43" s="176"/>
      <c r="Q43" s="176"/>
      <c r="R43" s="209" t="s">
        <v>86</v>
      </c>
    </row>
    <row r="44" spans="3:18" ht="27" customHeight="1">
      <c r="C44" s="171"/>
      <c r="D44" s="210" t="s">
        <v>535</v>
      </c>
      <c r="E44" s="36"/>
      <c r="F44" s="36"/>
      <c r="G44" s="36"/>
      <c r="H44" s="36"/>
      <c r="I44" s="36"/>
      <c r="J44" s="36"/>
      <c r="K44" s="211"/>
      <c r="L44" s="181">
        <v>1684</v>
      </c>
      <c r="M44" s="176"/>
      <c r="N44" s="176"/>
      <c r="O44" s="176"/>
      <c r="P44" s="176"/>
      <c r="Q44" s="176"/>
      <c r="R44" s="209" t="s">
        <v>86</v>
      </c>
    </row>
    <row r="45" spans="3:18" ht="27" customHeight="1">
      <c r="C45" s="171"/>
      <c r="D45" s="187" t="s">
        <v>536</v>
      </c>
      <c r="E45" s="30"/>
      <c r="F45" s="30"/>
      <c r="G45" s="30"/>
      <c r="H45" s="30"/>
      <c r="I45" s="30"/>
      <c r="J45" s="30"/>
      <c r="K45" s="188"/>
      <c r="L45" s="181">
        <v>1685</v>
      </c>
      <c r="M45" s="176"/>
      <c r="N45" s="176"/>
      <c r="O45" s="176"/>
      <c r="P45" s="176"/>
      <c r="Q45" s="176"/>
      <c r="R45" s="209" t="s">
        <v>86</v>
      </c>
    </row>
    <row r="46" spans="3:18" ht="27" customHeight="1">
      <c r="C46" s="171"/>
      <c r="D46" s="187" t="s">
        <v>537</v>
      </c>
      <c r="E46" s="30"/>
      <c r="F46" s="30"/>
      <c r="G46" s="30"/>
      <c r="H46" s="30"/>
      <c r="I46" s="30"/>
      <c r="J46" s="30"/>
      <c r="K46" s="188"/>
      <c r="L46" s="181">
        <v>1686</v>
      </c>
      <c r="M46" s="176"/>
      <c r="N46" s="176"/>
      <c r="O46" s="176"/>
      <c r="P46" s="176"/>
      <c r="Q46" s="176"/>
      <c r="R46" s="209" t="s">
        <v>86</v>
      </c>
    </row>
    <row r="47" spans="3:18" ht="27" customHeight="1">
      <c r="C47" s="171"/>
      <c r="D47" s="210" t="s">
        <v>538</v>
      </c>
      <c r="E47" s="36"/>
      <c r="F47" s="36"/>
      <c r="G47" s="36"/>
      <c r="H47" s="36"/>
      <c r="I47" s="36"/>
      <c r="J47" s="36"/>
      <c r="K47" s="211"/>
      <c r="L47" s="181">
        <v>1183</v>
      </c>
      <c r="M47" s="176"/>
      <c r="N47" s="176"/>
      <c r="O47" s="176"/>
      <c r="P47" s="176"/>
      <c r="Q47" s="176"/>
      <c r="R47" s="209" t="s">
        <v>86</v>
      </c>
    </row>
    <row r="48" spans="3:18" ht="27" customHeight="1">
      <c r="C48" s="171"/>
      <c r="D48" s="187" t="s">
        <v>539</v>
      </c>
      <c r="E48" s="30"/>
      <c r="F48" s="30"/>
      <c r="G48" s="30"/>
      <c r="H48" s="30"/>
      <c r="I48" s="30"/>
      <c r="J48" s="30"/>
      <c r="K48" s="188"/>
      <c r="L48" s="181">
        <v>1687</v>
      </c>
      <c r="M48" s="176"/>
      <c r="N48" s="176"/>
      <c r="O48" s="176"/>
      <c r="P48" s="176"/>
      <c r="Q48" s="176"/>
      <c r="R48" s="209" t="s">
        <v>86</v>
      </c>
    </row>
    <row r="49" spans="3:18" ht="27" customHeight="1">
      <c r="C49" s="171"/>
      <c r="D49" s="178" t="s">
        <v>540</v>
      </c>
      <c r="E49" s="179"/>
      <c r="F49" s="179"/>
      <c r="G49" s="179"/>
      <c r="H49" s="179"/>
      <c r="I49" s="179"/>
      <c r="J49" s="179"/>
      <c r="K49" s="180"/>
      <c r="L49" s="181">
        <v>1688</v>
      </c>
      <c r="M49" s="176"/>
      <c r="N49" s="176"/>
      <c r="O49" s="176"/>
      <c r="P49" s="176"/>
      <c r="Q49" s="176"/>
      <c r="R49" s="209" t="s">
        <v>86</v>
      </c>
    </row>
    <row r="50" spans="3:18" ht="27" customHeight="1" thickBot="1">
      <c r="C50" s="171"/>
      <c r="D50" s="212" t="s">
        <v>92</v>
      </c>
      <c r="E50" s="213"/>
      <c r="F50" s="213"/>
      <c r="G50" s="213"/>
      <c r="H50" s="213"/>
      <c r="I50" s="213"/>
      <c r="J50" s="213"/>
      <c r="K50" s="214"/>
      <c r="L50" s="215">
        <v>1689</v>
      </c>
      <c r="M50" s="176">
        <f>+'[14]RLI '!D59</f>
        <v>0</v>
      </c>
      <c r="N50" s="176"/>
      <c r="O50" s="176"/>
      <c r="P50" s="176"/>
      <c r="Q50" s="176"/>
      <c r="R50" s="216" t="s">
        <v>86</v>
      </c>
    </row>
    <row r="51" spans="3:18" ht="54" customHeight="1" thickBot="1">
      <c r="C51" s="171"/>
      <c r="D51" s="217" t="s">
        <v>541</v>
      </c>
      <c r="E51" s="44"/>
      <c r="F51" s="44"/>
      <c r="G51" s="44"/>
      <c r="H51" s="44"/>
      <c r="I51" s="44"/>
      <c r="J51" s="44"/>
      <c r="K51" s="218"/>
      <c r="L51" s="201">
        <v>1728</v>
      </c>
      <c r="M51" s="219">
        <f>+M22-M23+M24+M25+M26+M27+M28+M29+M30+M31+M32+M33+M34+M35-M36-M37-M38-M39-M41-M42-M43-M44-M45-M46-M47-M48-M49-M50</f>
        <v>505814453.19047612</v>
      </c>
      <c r="N51" s="220"/>
      <c r="O51" s="220"/>
      <c r="P51" s="220"/>
      <c r="Q51" s="221"/>
      <c r="R51" s="203" t="s">
        <v>108</v>
      </c>
    </row>
    <row r="52" spans="3:18" ht="27" customHeight="1">
      <c r="C52" s="171"/>
      <c r="D52" s="204" t="s">
        <v>542</v>
      </c>
      <c r="E52" s="25"/>
      <c r="F52" s="25"/>
      <c r="G52" s="25"/>
      <c r="H52" s="25"/>
      <c r="I52" s="25"/>
      <c r="J52" s="25"/>
      <c r="K52" s="205"/>
      <c r="L52" s="168">
        <v>1154</v>
      </c>
      <c r="M52" s="169">
        <f>+'[14]RLI '!D67</f>
        <v>0</v>
      </c>
      <c r="N52" s="169"/>
      <c r="O52" s="169"/>
      <c r="P52" s="169"/>
      <c r="Q52" s="169"/>
      <c r="R52" s="206" t="s">
        <v>86</v>
      </c>
    </row>
    <row r="53" spans="3:18" ht="27" customHeight="1" thickBot="1">
      <c r="C53" s="171"/>
      <c r="D53" s="222" t="s">
        <v>543</v>
      </c>
      <c r="E53" s="223"/>
      <c r="F53" s="223"/>
      <c r="G53" s="223"/>
      <c r="H53" s="223"/>
      <c r="I53" s="223"/>
      <c r="J53" s="223"/>
      <c r="K53" s="224"/>
      <c r="L53" s="195">
        <v>1157</v>
      </c>
      <c r="M53" s="225">
        <f>+'[14]RLI '!E69</f>
        <v>0</v>
      </c>
      <c r="N53" s="225"/>
      <c r="O53" s="225"/>
      <c r="P53" s="225"/>
      <c r="Q53" s="225"/>
      <c r="R53" s="196" t="s">
        <v>86</v>
      </c>
    </row>
    <row r="54" spans="3:18" ht="45.6" customHeight="1" thickBot="1">
      <c r="C54" s="171"/>
      <c r="D54" s="226" t="s">
        <v>544</v>
      </c>
      <c r="E54" s="227"/>
      <c r="F54" s="227"/>
      <c r="G54" s="227"/>
      <c r="H54" s="227"/>
      <c r="I54" s="227"/>
      <c r="J54" s="227"/>
      <c r="K54" s="228"/>
      <c r="L54" s="201">
        <v>1690</v>
      </c>
      <c r="M54" s="229">
        <f>+M51-M52-M53</f>
        <v>505814453.19047612</v>
      </c>
      <c r="N54" s="229"/>
      <c r="O54" s="229"/>
      <c r="P54" s="229"/>
      <c r="Q54" s="229"/>
      <c r="R54" s="203" t="s">
        <v>108</v>
      </c>
    </row>
    <row r="55" spans="3:18" ht="27" customHeight="1" thickBot="1">
      <c r="C55" s="171"/>
      <c r="D55" s="230" t="s">
        <v>545</v>
      </c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2"/>
    </row>
    <row r="56" spans="3:18" ht="27" customHeight="1">
      <c r="C56" s="171"/>
      <c r="D56" s="204" t="s">
        <v>546</v>
      </c>
      <c r="E56" s="25"/>
      <c r="F56" s="25"/>
      <c r="G56" s="25"/>
      <c r="H56" s="25"/>
      <c r="I56" s="25"/>
      <c r="J56" s="25"/>
      <c r="K56" s="25"/>
      <c r="L56" s="26">
        <v>1155</v>
      </c>
      <c r="M56" s="169"/>
      <c r="N56" s="169"/>
      <c r="O56" s="169"/>
      <c r="P56" s="169"/>
      <c r="Q56" s="169"/>
      <c r="R56" s="170" t="s">
        <v>84</v>
      </c>
    </row>
    <row r="57" spans="3:18" ht="42" customHeight="1" thickBot="1">
      <c r="C57" s="171"/>
      <c r="D57" s="233" t="s">
        <v>547</v>
      </c>
      <c r="E57" s="234"/>
      <c r="F57" s="234"/>
      <c r="G57" s="234"/>
      <c r="H57" s="234"/>
      <c r="I57" s="234"/>
      <c r="J57" s="234"/>
      <c r="K57" s="235"/>
      <c r="L57" s="41">
        <v>1156</v>
      </c>
      <c r="M57" s="236"/>
      <c r="N57" s="236"/>
      <c r="O57" s="236"/>
      <c r="P57" s="236"/>
      <c r="Q57" s="236"/>
      <c r="R57" s="237" t="s">
        <v>84</v>
      </c>
    </row>
    <row r="58" spans="3:18" ht="27" customHeight="1" thickBot="1">
      <c r="C58" s="197"/>
      <c r="D58" s="238" t="s">
        <v>91</v>
      </c>
      <c r="E58" s="239"/>
      <c r="F58" s="239"/>
      <c r="G58" s="239"/>
      <c r="H58" s="239"/>
      <c r="I58" s="239"/>
      <c r="J58" s="239"/>
      <c r="K58" s="240"/>
      <c r="L58" s="45">
        <v>1143</v>
      </c>
      <c r="M58" s="202">
        <f>+M56+M57</f>
        <v>0</v>
      </c>
      <c r="N58" s="202"/>
      <c r="O58" s="202"/>
      <c r="P58" s="202"/>
      <c r="Q58" s="202"/>
      <c r="R58" s="203" t="s">
        <v>108</v>
      </c>
    </row>
    <row r="59" spans="3:18" ht="15" customHeight="1"/>
  </sheetData>
  <mergeCells count="99">
    <mergeCell ref="D57:K57"/>
    <mergeCell ref="M57:Q57"/>
    <mergeCell ref="D58:K58"/>
    <mergeCell ref="M58:Q58"/>
    <mergeCell ref="D53:K53"/>
    <mergeCell ref="M53:Q53"/>
    <mergeCell ref="D54:K54"/>
    <mergeCell ref="M54:Q54"/>
    <mergeCell ref="D55:R55"/>
    <mergeCell ref="D56:K56"/>
    <mergeCell ref="M56:Q56"/>
    <mergeCell ref="M49:Q49"/>
    <mergeCell ref="M50:Q50"/>
    <mergeCell ref="D51:K51"/>
    <mergeCell ref="M51:Q51"/>
    <mergeCell ref="D52:K52"/>
    <mergeCell ref="M52:Q52"/>
    <mergeCell ref="D46:K46"/>
    <mergeCell ref="M46:Q46"/>
    <mergeCell ref="D47:K47"/>
    <mergeCell ref="M47:Q47"/>
    <mergeCell ref="D48:K48"/>
    <mergeCell ref="M48:Q48"/>
    <mergeCell ref="D43:K43"/>
    <mergeCell ref="M43:Q43"/>
    <mergeCell ref="D44:K44"/>
    <mergeCell ref="M44:Q44"/>
    <mergeCell ref="D45:K45"/>
    <mergeCell ref="M45:Q45"/>
    <mergeCell ref="D40:K40"/>
    <mergeCell ref="M40:Q40"/>
    <mergeCell ref="D41:K41"/>
    <mergeCell ref="M41:Q41"/>
    <mergeCell ref="D42:K42"/>
    <mergeCell ref="M42:Q42"/>
    <mergeCell ref="D37:K37"/>
    <mergeCell ref="M37:Q37"/>
    <mergeCell ref="D38:K38"/>
    <mergeCell ref="M38:Q38"/>
    <mergeCell ref="D39:K39"/>
    <mergeCell ref="M39:Q39"/>
    <mergeCell ref="D34:K34"/>
    <mergeCell ref="M34:Q34"/>
    <mergeCell ref="D35:K35"/>
    <mergeCell ref="M35:Q35"/>
    <mergeCell ref="D36:K36"/>
    <mergeCell ref="M36:Q36"/>
    <mergeCell ref="D31:K31"/>
    <mergeCell ref="M31:Q31"/>
    <mergeCell ref="D32:K32"/>
    <mergeCell ref="M32:Q32"/>
    <mergeCell ref="D33:K33"/>
    <mergeCell ref="M33:Q33"/>
    <mergeCell ref="M27:Q27"/>
    <mergeCell ref="D28:K28"/>
    <mergeCell ref="M28:Q28"/>
    <mergeCell ref="D29:K29"/>
    <mergeCell ref="M29:Q29"/>
    <mergeCell ref="D30:K30"/>
    <mergeCell ref="M30:Q30"/>
    <mergeCell ref="C23:C58"/>
    <mergeCell ref="D23:K23"/>
    <mergeCell ref="M23:Q23"/>
    <mergeCell ref="D24:K24"/>
    <mergeCell ref="M24:Q24"/>
    <mergeCell ref="D25:K25"/>
    <mergeCell ref="M25:Q25"/>
    <mergeCell ref="D26:K26"/>
    <mergeCell ref="M26:Q26"/>
    <mergeCell ref="D27:K27"/>
    <mergeCell ref="D19:K19"/>
    <mergeCell ref="M19:Q19"/>
    <mergeCell ref="D20:K20"/>
    <mergeCell ref="M20:Q20"/>
    <mergeCell ref="M21:Q21"/>
    <mergeCell ref="D22:K22"/>
    <mergeCell ref="M22:Q22"/>
    <mergeCell ref="D16:K16"/>
    <mergeCell ref="M16:Q16"/>
    <mergeCell ref="D17:K17"/>
    <mergeCell ref="M17:Q17"/>
    <mergeCell ref="D18:K18"/>
    <mergeCell ref="M18:Q18"/>
    <mergeCell ref="M11:Q11"/>
    <mergeCell ref="M12:Q12"/>
    <mergeCell ref="M13:Q13"/>
    <mergeCell ref="M14:Q14"/>
    <mergeCell ref="D15:K15"/>
    <mergeCell ref="M15:Q15"/>
    <mergeCell ref="C2:R3"/>
    <mergeCell ref="C4:C22"/>
    <mergeCell ref="M4:Q4"/>
    <mergeCell ref="M5:Q5"/>
    <mergeCell ref="M6:Q6"/>
    <mergeCell ref="M7:Q7"/>
    <mergeCell ref="M8:Q8"/>
    <mergeCell ref="M9:Q9"/>
    <mergeCell ref="M10:Q10"/>
    <mergeCell ref="D11:K11"/>
  </mergeCells>
  <hyperlinks>
    <hyperlink ref="C2:R3" location="'Indice F22'!A1" display="RECUADRO N° 12: BASE IMPONIBLE DE PRIMERA CATEGORIA RÉGIMEN DEL ARTÍCULO 14 LETRA A) LIR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tabSelected="1" topLeftCell="A39" zoomScale="93" zoomScaleNormal="93" workbookViewId="0">
      <selection activeCell="N86" sqref="N86"/>
    </sheetView>
  </sheetViews>
  <sheetFormatPr baseColWidth="10" defaultRowHeight="15.75"/>
  <cols>
    <col min="3" max="4" width="11.42578125" customWidth="1"/>
    <col min="5" max="5" width="40.5703125" customWidth="1"/>
    <col min="6" max="6" width="16.5703125" bestFit="1" customWidth="1"/>
    <col min="7" max="7" width="17.140625" bestFit="1" customWidth="1"/>
    <col min="8" max="8" width="15.85546875" bestFit="1" customWidth="1"/>
    <col min="9" max="9" width="17.140625" bestFit="1" customWidth="1"/>
    <col min="10" max="10" width="15.85546875" style="136" bestFit="1" customWidth="1"/>
    <col min="11" max="11" width="16.5703125" style="136" bestFit="1" customWidth="1"/>
    <col min="12" max="12" width="15.85546875" bestFit="1" customWidth="1"/>
    <col min="13" max="13" width="17.140625" bestFit="1" customWidth="1"/>
    <col min="14" max="14" width="11.42578125" style="137"/>
    <col min="15" max="15" width="17" style="138" bestFit="1" customWidth="1"/>
    <col min="271" max="271" width="17" bestFit="1" customWidth="1"/>
    <col min="527" max="527" width="17" bestFit="1" customWidth="1"/>
    <col min="783" max="783" width="17" bestFit="1" customWidth="1"/>
    <col min="1039" max="1039" width="17" bestFit="1" customWidth="1"/>
    <col min="1295" max="1295" width="17" bestFit="1" customWidth="1"/>
    <col min="1551" max="1551" width="17" bestFit="1" customWidth="1"/>
    <col min="1807" max="1807" width="17" bestFit="1" customWidth="1"/>
    <col min="2063" max="2063" width="17" bestFit="1" customWidth="1"/>
    <col min="2319" max="2319" width="17" bestFit="1" customWidth="1"/>
    <col min="2575" max="2575" width="17" bestFit="1" customWidth="1"/>
    <col min="2831" max="2831" width="17" bestFit="1" customWidth="1"/>
    <col min="3087" max="3087" width="17" bestFit="1" customWidth="1"/>
    <col min="3343" max="3343" width="17" bestFit="1" customWidth="1"/>
    <col min="3599" max="3599" width="17" bestFit="1" customWidth="1"/>
    <col min="3855" max="3855" width="17" bestFit="1" customWidth="1"/>
    <col min="4111" max="4111" width="17" bestFit="1" customWidth="1"/>
    <col min="4367" max="4367" width="17" bestFit="1" customWidth="1"/>
    <col min="4623" max="4623" width="17" bestFit="1" customWidth="1"/>
    <col min="4879" max="4879" width="17" bestFit="1" customWidth="1"/>
    <col min="5135" max="5135" width="17" bestFit="1" customWidth="1"/>
    <col min="5391" max="5391" width="17" bestFit="1" customWidth="1"/>
    <col min="5647" max="5647" width="17" bestFit="1" customWidth="1"/>
    <col min="5903" max="5903" width="17" bestFit="1" customWidth="1"/>
    <col min="6159" max="6159" width="17" bestFit="1" customWidth="1"/>
    <col min="6415" max="6415" width="17" bestFit="1" customWidth="1"/>
    <col min="6671" max="6671" width="17" bestFit="1" customWidth="1"/>
    <col min="6927" max="6927" width="17" bestFit="1" customWidth="1"/>
    <col min="7183" max="7183" width="17" bestFit="1" customWidth="1"/>
    <col min="7439" max="7439" width="17" bestFit="1" customWidth="1"/>
    <col min="7695" max="7695" width="17" bestFit="1" customWidth="1"/>
    <col min="7951" max="7951" width="17" bestFit="1" customWidth="1"/>
    <col min="8207" max="8207" width="17" bestFit="1" customWidth="1"/>
    <col min="8463" max="8463" width="17" bestFit="1" customWidth="1"/>
    <col min="8719" max="8719" width="17" bestFit="1" customWidth="1"/>
    <col min="8975" max="8975" width="17" bestFit="1" customWidth="1"/>
    <col min="9231" max="9231" width="17" bestFit="1" customWidth="1"/>
    <col min="9487" max="9487" width="17" bestFit="1" customWidth="1"/>
    <col min="9743" max="9743" width="17" bestFit="1" customWidth="1"/>
    <col min="9999" max="9999" width="17" bestFit="1" customWidth="1"/>
    <col min="10255" max="10255" width="17" bestFit="1" customWidth="1"/>
    <col min="10511" max="10511" width="17" bestFit="1" customWidth="1"/>
    <col min="10767" max="10767" width="17" bestFit="1" customWidth="1"/>
    <col min="11023" max="11023" width="17" bestFit="1" customWidth="1"/>
    <col min="11279" max="11279" width="17" bestFit="1" customWidth="1"/>
    <col min="11535" max="11535" width="17" bestFit="1" customWidth="1"/>
    <col min="11791" max="11791" width="17" bestFit="1" customWidth="1"/>
    <col min="12047" max="12047" width="17" bestFit="1" customWidth="1"/>
    <col min="12303" max="12303" width="17" bestFit="1" customWidth="1"/>
    <col min="12559" max="12559" width="17" bestFit="1" customWidth="1"/>
    <col min="12815" max="12815" width="17" bestFit="1" customWidth="1"/>
    <col min="13071" max="13071" width="17" bestFit="1" customWidth="1"/>
    <col min="13327" max="13327" width="17" bestFit="1" customWidth="1"/>
    <col min="13583" max="13583" width="17" bestFit="1" customWidth="1"/>
    <col min="13839" max="13839" width="17" bestFit="1" customWidth="1"/>
    <col min="14095" max="14095" width="17" bestFit="1" customWidth="1"/>
    <col min="14351" max="14351" width="17" bestFit="1" customWidth="1"/>
    <col min="14607" max="14607" width="17" bestFit="1" customWidth="1"/>
    <col min="14863" max="14863" width="17" bestFit="1" customWidth="1"/>
    <col min="15119" max="15119" width="17" bestFit="1" customWidth="1"/>
    <col min="15375" max="15375" width="17" bestFit="1" customWidth="1"/>
    <col min="15631" max="15631" width="17" bestFit="1" customWidth="1"/>
    <col min="15887" max="15887" width="17" bestFit="1" customWidth="1"/>
    <col min="16143" max="16143" width="17" bestFit="1" customWidth="1"/>
  </cols>
  <sheetData>
    <row r="1" spans="1:16">
      <c r="A1" s="49"/>
      <c r="B1" s="49"/>
      <c r="C1" s="49"/>
      <c r="D1" s="49"/>
      <c r="E1" s="49"/>
      <c r="F1" s="49"/>
      <c r="G1" s="49"/>
      <c r="H1" s="49"/>
      <c r="I1" s="49"/>
      <c r="J1" s="50"/>
      <c r="K1" s="50"/>
      <c r="L1" s="49"/>
      <c r="M1" s="49"/>
      <c r="N1" s="51"/>
      <c r="O1" s="52"/>
      <c r="P1" s="49"/>
    </row>
    <row r="2" spans="1:16">
      <c r="A2" s="49"/>
      <c r="B2" s="49"/>
      <c r="C2" s="49"/>
      <c r="D2" s="49"/>
      <c r="E2" s="49"/>
      <c r="F2" s="49"/>
      <c r="G2" s="49"/>
      <c r="H2" s="49"/>
      <c r="I2" s="49"/>
      <c r="J2" s="50"/>
      <c r="K2" s="50"/>
      <c r="L2" s="49"/>
      <c r="M2" s="49"/>
      <c r="N2" s="51"/>
      <c r="O2" s="52"/>
      <c r="P2" s="49"/>
    </row>
    <row r="3" spans="1:16">
      <c r="A3" s="49"/>
      <c r="B3" s="49"/>
      <c r="C3" s="49"/>
      <c r="D3" s="49"/>
      <c r="E3" s="49"/>
      <c r="F3" s="49"/>
      <c r="G3" s="49"/>
      <c r="H3" s="49"/>
      <c r="I3" s="49"/>
      <c r="J3" s="50"/>
      <c r="K3" s="50"/>
      <c r="L3" s="49"/>
      <c r="M3" s="49"/>
      <c r="N3" s="51"/>
      <c r="O3" s="52"/>
      <c r="P3" s="49"/>
    </row>
    <row r="4" spans="1:16">
      <c r="A4" s="49"/>
      <c r="B4" s="49"/>
      <c r="C4" s="49"/>
      <c r="D4" s="49"/>
      <c r="E4" s="49"/>
      <c r="F4" s="49"/>
      <c r="G4" s="49"/>
      <c r="H4" s="49"/>
      <c r="I4" s="49"/>
      <c r="J4" s="53"/>
      <c r="K4" s="53"/>
      <c r="L4" s="49"/>
      <c r="M4" s="49"/>
      <c r="N4" s="51"/>
      <c r="O4" s="52"/>
      <c r="P4" s="49"/>
    </row>
    <row r="5" spans="1:16">
      <c r="A5" s="49"/>
      <c r="B5" s="54"/>
      <c r="C5" s="49"/>
      <c r="D5" s="49"/>
      <c r="E5" s="49"/>
      <c r="F5" s="49"/>
      <c r="G5" s="49"/>
      <c r="H5" s="49"/>
      <c r="I5" s="49"/>
      <c r="J5" s="53"/>
      <c r="K5" s="53"/>
      <c r="L5" s="49"/>
      <c r="M5" s="49"/>
      <c r="N5" s="51"/>
      <c r="O5" s="52"/>
      <c r="P5" s="49"/>
    </row>
    <row r="6" spans="1:16">
      <c r="A6" s="49"/>
      <c r="B6" s="55" t="s">
        <v>110</v>
      </c>
      <c r="C6" s="56"/>
      <c r="D6" s="57"/>
      <c r="E6" s="56"/>
      <c r="F6" s="56"/>
      <c r="G6" s="56"/>
      <c r="H6" s="56"/>
      <c r="I6" s="53"/>
      <c r="J6" s="53"/>
      <c r="K6" s="53"/>
      <c r="L6" s="49"/>
      <c r="M6" s="49"/>
      <c r="N6" s="51"/>
      <c r="O6" s="52"/>
      <c r="P6" s="49"/>
    </row>
    <row r="7" spans="1:16">
      <c r="A7" s="49"/>
      <c r="B7" s="55"/>
      <c r="C7" s="56"/>
      <c r="D7" s="57"/>
      <c r="E7" s="56"/>
      <c r="F7" s="56"/>
      <c r="G7" s="56"/>
      <c r="H7" s="56"/>
      <c r="I7" s="53"/>
      <c r="J7" s="53"/>
      <c r="K7" s="53"/>
      <c r="L7" s="49"/>
      <c r="M7" s="49"/>
      <c r="N7" s="51"/>
      <c r="O7" s="52"/>
      <c r="P7" s="49"/>
    </row>
    <row r="8" spans="1:16">
      <c r="A8" s="49"/>
      <c r="B8" s="58" t="s">
        <v>111</v>
      </c>
      <c r="C8" s="59"/>
      <c r="D8" s="59"/>
      <c r="E8" s="59" t="s">
        <v>112</v>
      </c>
      <c r="F8" s="59"/>
      <c r="G8" s="59"/>
      <c r="H8" s="59"/>
      <c r="I8" s="60"/>
      <c r="J8" s="61"/>
      <c r="K8" s="61"/>
      <c r="L8" s="62"/>
      <c r="M8" s="63"/>
      <c r="N8" s="64"/>
      <c r="O8" s="52"/>
      <c r="P8" s="49"/>
    </row>
    <row r="9" spans="1:16">
      <c r="A9" s="49"/>
      <c r="B9" s="65"/>
      <c r="C9" s="65"/>
      <c r="D9" s="66"/>
      <c r="E9" s="67" t="s">
        <v>113</v>
      </c>
      <c r="F9" s="67"/>
      <c r="G9" s="67"/>
      <c r="H9" s="67"/>
      <c r="I9" s="68"/>
      <c r="J9" s="61"/>
      <c r="K9" s="61"/>
      <c r="L9" s="62"/>
      <c r="M9" s="63"/>
      <c r="N9" s="64"/>
      <c r="O9" s="52"/>
      <c r="P9" s="49"/>
    </row>
    <row r="10" spans="1:16">
      <c r="A10" s="49"/>
      <c r="B10" s="65" t="s">
        <v>114</v>
      </c>
      <c r="C10" s="65"/>
      <c r="D10" s="65"/>
      <c r="E10" s="65"/>
      <c r="F10" s="65"/>
      <c r="G10" s="66"/>
      <c r="H10" s="68" t="s">
        <v>115</v>
      </c>
      <c r="I10" s="66"/>
      <c r="J10" s="53"/>
      <c r="K10" s="53"/>
      <c r="L10" s="49"/>
      <c r="M10" s="69"/>
      <c r="N10" s="64"/>
      <c r="O10" s="52"/>
      <c r="P10" s="49"/>
    </row>
    <row r="11" spans="1:16">
      <c r="A11" s="49"/>
      <c r="B11" s="66"/>
      <c r="C11" s="67"/>
      <c r="D11" s="67"/>
      <c r="E11" s="67"/>
      <c r="F11" s="68"/>
      <c r="G11" s="70"/>
      <c r="H11" s="68"/>
      <c r="I11" s="66"/>
      <c r="J11" s="53"/>
      <c r="K11" s="53"/>
      <c r="L11" s="49"/>
      <c r="M11" s="49"/>
      <c r="N11" s="51"/>
      <c r="O11" s="52"/>
      <c r="P11" s="49"/>
    </row>
    <row r="12" spans="1:16">
      <c r="A12" s="49"/>
      <c r="B12" s="65" t="s">
        <v>116</v>
      </c>
      <c r="C12" s="65"/>
      <c r="D12" s="65"/>
      <c r="E12" s="65"/>
      <c r="F12" s="65"/>
      <c r="G12" s="66"/>
      <c r="H12" s="71" t="s">
        <v>117</v>
      </c>
      <c r="I12" s="72" t="s">
        <v>118</v>
      </c>
      <c r="J12" s="73"/>
      <c r="K12" s="74"/>
      <c r="L12" s="75"/>
      <c r="M12" s="49"/>
      <c r="N12" s="51"/>
      <c r="O12" s="52"/>
      <c r="P12" s="49"/>
    </row>
    <row r="13" spans="1:16">
      <c r="A13" s="49"/>
      <c r="B13" s="76"/>
      <c r="C13" s="77"/>
      <c r="D13" s="77"/>
      <c r="E13" s="77"/>
      <c r="F13" s="78"/>
      <c r="G13" s="79"/>
      <c r="H13" s="72"/>
      <c r="I13" s="80"/>
      <c r="J13" s="73"/>
      <c r="K13" s="74"/>
      <c r="L13" s="75"/>
      <c r="M13" s="49"/>
      <c r="N13" s="51"/>
      <c r="O13" s="52"/>
      <c r="P13" s="49"/>
    </row>
    <row r="14" spans="1:16">
      <c r="A14" s="49"/>
      <c r="B14" s="56"/>
      <c r="C14" s="56"/>
      <c r="D14" s="56"/>
      <c r="E14" s="56"/>
      <c r="F14" s="56"/>
      <c r="G14" s="81"/>
      <c r="H14" s="53"/>
      <c r="I14" s="53"/>
      <c r="J14" s="53"/>
      <c r="K14" s="53"/>
      <c r="L14" s="49"/>
      <c r="M14" s="49"/>
      <c r="N14" s="51"/>
      <c r="O14" s="52"/>
      <c r="P14" s="49"/>
    </row>
    <row r="15" spans="1:16">
      <c r="A15" s="49"/>
      <c r="B15" s="55" t="s">
        <v>119</v>
      </c>
      <c r="C15" s="56"/>
      <c r="D15" s="57"/>
      <c r="E15" s="56"/>
      <c r="F15" s="56"/>
      <c r="G15" s="56"/>
      <c r="H15" s="56"/>
      <c r="I15" s="53"/>
      <c r="J15" s="53"/>
      <c r="K15" s="53"/>
      <c r="L15" s="49"/>
      <c r="M15" s="49"/>
      <c r="N15" s="51"/>
      <c r="O15" s="52"/>
      <c r="P15" s="49"/>
    </row>
    <row r="16" spans="1:16" ht="16.5" thickBot="1">
      <c r="A16" s="49"/>
      <c r="B16" s="56"/>
      <c r="C16" s="56"/>
      <c r="D16" s="57"/>
      <c r="E16" s="56"/>
      <c r="F16" s="56"/>
      <c r="G16" s="56"/>
      <c r="H16" s="56"/>
      <c r="I16" s="53"/>
      <c r="J16" s="53"/>
      <c r="K16" s="53"/>
      <c r="L16" s="49"/>
      <c r="M16" s="49"/>
      <c r="N16" s="51"/>
      <c r="O16" s="52"/>
      <c r="P16" s="49"/>
    </row>
    <row r="17" spans="1:16">
      <c r="A17" s="49"/>
      <c r="B17" s="82" t="s">
        <v>120</v>
      </c>
      <c r="C17" s="83"/>
      <c r="D17" s="83"/>
      <c r="E17" s="83" t="s">
        <v>121</v>
      </c>
      <c r="F17" s="83"/>
      <c r="G17" s="83" t="s">
        <v>122</v>
      </c>
      <c r="H17" s="83"/>
      <c r="I17" s="84" t="s">
        <v>123</v>
      </c>
      <c r="J17" s="85"/>
      <c r="K17" s="53"/>
      <c r="L17" s="49"/>
      <c r="M17" s="49"/>
      <c r="N17" s="51"/>
      <c r="O17" s="52"/>
      <c r="P17" s="49"/>
    </row>
    <row r="18" spans="1:16">
      <c r="A18" s="49"/>
      <c r="B18" s="86"/>
      <c r="C18" s="87"/>
      <c r="D18" s="87"/>
      <c r="E18" s="87"/>
      <c r="F18" s="87"/>
      <c r="G18" s="87"/>
      <c r="H18" s="87"/>
      <c r="I18" s="71" t="s">
        <v>124</v>
      </c>
      <c r="J18" s="88" t="s">
        <v>125</v>
      </c>
      <c r="K18" s="53"/>
      <c r="L18" s="49"/>
      <c r="M18" s="49"/>
      <c r="N18" s="51"/>
      <c r="O18" s="52"/>
      <c r="P18" s="49"/>
    </row>
    <row r="19" spans="1:16" ht="16.5" thickBot="1">
      <c r="A19" s="49"/>
      <c r="B19" s="89"/>
      <c r="C19" s="90"/>
      <c r="D19" s="90"/>
      <c r="E19" s="90"/>
      <c r="F19" s="90"/>
      <c r="G19" s="90"/>
      <c r="H19" s="90"/>
      <c r="I19" s="91"/>
      <c r="J19" s="92"/>
      <c r="K19" s="53"/>
      <c r="L19" s="49"/>
      <c r="M19" s="49"/>
      <c r="N19" s="51"/>
      <c r="O19" s="52"/>
      <c r="P19" s="49"/>
    </row>
    <row r="20" spans="1:16">
      <c r="A20" s="49"/>
      <c r="B20" s="56"/>
      <c r="C20" s="56"/>
      <c r="D20" s="57"/>
      <c r="E20" s="56"/>
      <c r="F20" s="56"/>
      <c r="G20" s="56"/>
      <c r="H20" s="56"/>
      <c r="I20" s="53"/>
      <c r="J20" s="53"/>
      <c r="K20" s="53"/>
      <c r="L20" s="49"/>
      <c r="M20" s="49"/>
      <c r="N20" s="51"/>
      <c r="O20" s="52"/>
      <c r="P20" s="49"/>
    </row>
    <row r="21" spans="1:16">
      <c r="A21" s="49"/>
      <c r="B21" s="81"/>
      <c r="C21" s="81"/>
      <c r="D21" s="81"/>
      <c r="E21" s="81"/>
      <c r="F21" s="81"/>
      <c r="G21" s="81"/>
      <c r="H21" s="53"/>
      <c r="I21" s="53"/>
      <c r="J21" s="53"/>
      <c r="K21" s="53"/>
      <c r="L21" s="49"/>
      <c r="M21" s="49"/>
      <c r="N21" s="51"/>
      <c r="O21" s="52"/>
      <c r="P21" s="49"/>
    </row>
    <row r="22" spans="1:16">
      <c r="A22" s="49"/>
      <c r="B22" s="53" t="s">
        <v>126</v>
      </c>
      <c r="C22" s="53"/>
      <c r="D22" s="53"/>
      <c r="E22" s="53"/>
      <c r="F22" s="53"/>
      <c r="G22" s="53"/>
      <c r="H22" s="53"/>
      <c r="I22" s="53"/>
      <c r="J22" s="53"/>
      <c r="K22" s="53"/>
      <c r="L22" s="49"/>
      <c r="M22" s="49"/>
      <c r="N22" s="51"/>
      <c r="O22" s="52"/>
      <c r="P22" s="49"/>
    </row>
    <row r="23" spans="1:16" ht="16.5" thickBot="1">
      <c r="A23" s="49"/>
      <c r="B23" s="93"/>
      <c r="C23" s="53"/>
      <c r="D23" s="53"/>
      <c r="E23" s="53"/>
      <c r="F23" s="53"/>
      <c r="G23" s="53"/>
      <c r="H23" s="53"/>
      <c r="I23" s="53"/>
      <c r="J23" s="53"/>
      <c r="K23" s="53"/>
      <c r="L23" s="49"/>
      <c r="M23" s="49"/>
      <c r="N23" s="51"/>
      <c r="O23" s="52"/>
      <c r="P23" s="49"/>
    </row>
    <row r="24" spans="1:16" ht="15">
      <c r="A24" s="49"/>
      <c r="B24" s="94" t="s">
        <v>127</v>
      </c>
      <c r="C24" s="94" t="s">
        <v>128</v>
      </c>
      <c r="D24" s="94" t="s">
        <v>129</v>
      </c>
      <c r="E24" s="94" t="s">
        <v>130</v>
      </c>
      <c r="F24" s="94" t="s">
        <v>131</v>
      </c>
      <c r="G24" s="94" t="s">
        <v>132</v>
      </c>
      <c r="H24" s="94" t="s">
        <v>133</v>
      </c>
      <c r="I24" s="94" t="s">
        <v>134</v>
      </c>
      <c r="J24" s="94" t="s">
        <v>135</v>
      </c>
      <c r="K24" s="94" t="s">
        <v>136</v>
      </c>
      <c r="L24" s="95" t="s">
        <v>137</v>
      </c>
      <c r="M24" s="95" t="s">
        <v>138</v>
      </c>
      <c r="N24" s="96" t="s">
        <v>139</v>
      </c>
      <c r="O24" s="97" t="s">
        <v>140</v>
      </c>
      <c r="P24" s="49"/>
    </row>
    <row r="25" spans="1:16" ht="24" customHeight="1">
      <c r="A25" s="49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99"/>
      <c r="N25" s="100"/>
      <c r="O25" s="101"/>
      <c r="P25" s="49"/>
    </row>
    <row r="26" spans="1:16" thickBot="1">
      <c r="A26" s="49"/>
      <c r="B26" s="102">
        <v>1</v>
      </c>
      <c r="C26" s="6" t="s">
        <v>11</v>
      </c>
      <c r="D26" s="103" t="str">
        <f>+'ANEXO N°1 (DDJJ 1847)'!B10</f>
        <v>1.01.01.00</v>
      </c>
      <c r="E26" s="7" t="s">
        <v>12</v>
      </c>
      <c r="F26" s="8">
        <v>120400000</v>
      </c>
      <c r="G26" s="8">
        <v>62527200</v>
      </c>
      <c r="H26" s="8">
        <v>57872800</v>
      </c>
      <c r="I26" s="8">
        <v>0</v>
      </c>
      <c r="J26" s="8">
        <v>57872800</v>
      </c>
      <c r="K26" s="8">
        <v>0</v>
      </c>
      <c r="L26" s="8">
        <v>0</v>
      </c>
      <c r="M26" s="8">
        <v>0</v>
      </c>
      <c r="N26" s="104"/>
      <c r="O26" s="105">
        <f>+J26</f>
        <v>57872800</v>
      </c>
      <c r="P26" s="49"/>
    </row>
    <row r="27" spans="1:16" thickBot="1">
      <c r="A27" s="49"/>
      <c r="B27" s="102">
        <v>2</v>
      </c>
      <c r="C27" s="6" t="s">
        <v>13</v>
      </c>
      <c r="D27" s="103" t="str">
        <f>+D26</f>
        <v>1.01.01.00</v>
      </c>
      <c r="E27" s="7" t="s">
        <v>14</v>
      </c>
      <c r="F27" s="8">
        <v>1190000000</v>
      </c>
      <c r="G27" s="8">
        <v>1170233000</v>
      </c>
      <c r="H27" s="8">
        <v>19767000</v>
      </c>
      <c r="I27" s="8">
        <v>0</v>
      </c>
      <c r="J27" s="8">
        <v>19767000</v>
      </c>
      <c r="K27" s="8">
        <v>0</v>
      </c>
      <c r="L27" s="8">
        <v>0</v>
      </c>
      <c r="M27" s="8">
        <v>0</v>
      </c>
      <c r="N27" s="104"/>
      <c r="O27" s="105">
        <f t="shared" ref="O27:O35" si="0">+J27</f>
        <v>19767000</v>
      </c>
      <c r="P27" s="49"/>
    </row>
    <row r="28" spans="1:16" thickBot="1">
      <c r="A28" s="49"/>
      <c r="B28" s="102">
        <v>3</v>
      </c>
      <c r="C28" s="6">
        <v>11011</v>
      </c>
      <c r="D28" s="103" t="str">
        <f>+'ANEXO N°1 (DDJJ 1847)'!B11</f>
        <v>1.01.03.00</v>
      </c>
      <c r="E28" s="7" t="s">
        <v>15</v>
      </c>
      <c r="F28" s="8">
        <v>45000000</v>
      </c>
      <c r="G28" s="8">
        <v>0</v>
      </c>
      <c r="H28" s="8">
        <v>45000000</v>
      </c>
      <c r="I28" s="8">
        <v>0</v>
      </c>
      <c r="J28" s="8">
        <v>45000000</v>
      </c>
      <c r="K28" s="8">
        <v>0</v>
      </c>
      <c r="L28" s="8">
        <v>0</v>
      </c>
      <c r="M28" s="8">
        <v>0</v>
      </c>
      <c r="N28" s="106"/>
      <c r="O28" s="105">
        <f t="shared" si="0"/>
        <v>45000000</v>
      </c>
      <c r="P28" s="49"/>
    </row>
    <row r="29" spans="1:16" thickBot="1">
      <c r="A29" s="49"/>
      <c r="B29" s="102">
        <v>4</v>
      </c>
      <c r="C29" s="6">
        <v>11020</v>
      </c>
      <c r="D29" s="103" t="str">
        <f>+'ANEXO N°1 (DDJJ 1847)'!B16</f>
        <v>1.01.20.00</v>
      </c>
      <c r="E29" s="7" t="s">
        <v>16</v>
      </c>
      <c r="F29" s="8">
        <v>125000000</v>
      </c>
      <c r="G29" s="8">
        <v>90000000</v>
      </c>
      <c r="H29" s="8">
        <v>35000000</v>
      </c>
      <c r="I29" s="8">
        <v>0</v>
      </c>
      <c r="J29" s="8">
        <v>35000000</v>
      </c>
      <c r="K29" s="8">
        <v>0</v>
      </c>
      <c r="L29" s="8">
        <v>0</v>
      </c>
      <c r="M29" s="8">
        <v>0</v>
      </c>
      <c r="N29" s="106"/>
      <c r="O29" s="105">
        <f t="shared" si="0"/>
        <v>35000000</v>
      </c>
      <c r="P29" s="49"/>
    </row>
    <row r="30" spans="1:16" thickBot="1">
      <c r="A30" s="49"/>
      <c r="B30" s="102">
        <v>5</v>
      </c>
      <c r="C30" s="6">
        <f>+C29+1</f>
        <v>11021</v>
      </c>
      <c r="D30" s="103" t="str">
        <f>+D29</f>
        <v>1.01.20.00</v>
      </c>
      <c r="E30" s="7" t="s">
        <v>17</v>
      </c>
      <c r="F30" s="8">
        <v>0</v>
      </c>
      <c r="G30" s="8">
        <v>9000000</v>
      </c>
      <c r="H30" s="8">
        <v>0</v>
      </c>
      <c r="I30" s="8">
        <v>9000000</v>
      </c>
      <c r="J30" s="8">
        <v>0</v>
      </c>
      <c r="K30" s="8">
        <v>9000000</v>
      </c>
      <c r="L30" s="8">
        <v>0</v>
      </c>
      <c r="M30" s="8">
        <v>0</v>
      </c>
      <c r="N30" s="106"/>
      <c r="O30" s="105">
        <f t="shared" si="0"/>
        <v>0</v>
      </c>
      <c r="P30" s="49"/>
    </row>
    <row r="31" spans="1:16" thickBot="1">
      <c r="A31" s="49"/>
      <c r="B31" s="102">
        <v>6</v>
      </c>
      <c r="C31" s="6">
        <v>11051</v>
      </c>
      <c r="D31" s="103" t="str">
        <f>+'ANEXO N°1 (DDJJ 1847)'!B22</f>
        <v>1.01.50.00</v>
      </c>
      <c r="E31" s="7" t="s">
        <v>18</v>
      </c>
      <c r="F31" s="8">
        <v>650000000</v>
      </c>
      <c r="G31" s="8">
        <v>300000000</v>
      </c>
      <c r="H31" s="8">
        <v>350000000</v>
      </c>
      <c r="I31" s="8">
        <v>0</v>
      </c>
      <c r="J31" s="8">
        <v>350000000</v>
      </c>
      <c r="K31" s="8">
        <v>0</v>
      </c>
      <c r="L31" s="8">
        <v>0</v>
      </c>
      <c r="M31" s="8">
        <v>0</v>
      </c>
      <c r="N31" s="106"/>
      <c r="O31" s="105">
        <f>+'[1]costo existencias'!F11</f>
        <v>320000000</v>
      </c>
      <c r="P31" s="49"/>
    </row>
    <row r="32" spans="1:16" hidden="1" thickBot="1">
      <c r="A32" s="49"/>
      <c r="B32" s="102">
        <v>7</v>
      </c>
      <c r="C32" s="6">
        <v>11071</v>
      </c>
      <c r="D32" s="103"/>
      <c r="E32" s="7" t="s">
        <v>19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106"/>
      <c r="O32" s="105">
        <f t="shared" si="0"/>
        <v>0</v>
      </c>
      <c r="P32" s="49"/>
    </row>
    <row r="33" spans="1:16" thickBot="1">
      <c r="A33" s="49"/>
      <c r="B33" s="102">
        <v>8</v>
      </c>
      <c r="C33" s="6">
        <v>12001</v>
      </c>
      <c r="D33" s="103" t="str">
        <f>+'ANEXO N°1 (DDJJ 1847)'!B26</f>
        <v>1.01.60.00</v>
      </c>
      <c r="E33" s="7" t="s">
        <v>20</v>
      </c>
      <c r="F33" s="8">
        <v>14011000</v>
      </c>
      <c r="G33" s="8">
        <v>0</v>
      </c>
      <c r="H33" s="8">
        <v>14011000</v>
      </c>
      <c r="I33" s="8">
        <v>0</v>
      </c>
      <c r="J33" s="8">
        <v>14011000</v>
      </c>
      <c r="K33" s="8">
        <v>0</v>
      </c>
      <c r="L33" s="8">
        <v>0</v>
      </c>
      <c r="M33" s="8">
        <v>0</v>
      </c>
      <c r="N33" s="106"/>
      <c r="O33" s="105">
        <f t="shared" si="0"/>
        <v>14011000</v>
      </c>
      <c r="P33" s="49"/>
    </row>
    <row r="34" spans="1:16" thickBot="1">
      <c r="A34" s="49"/>
      <c r="B34" s="102">
        <v>9</v>
      </c>
      <c r="C34" s="6">
        <v>12002</v>
      </c>
      <c r="D34" s="103" t="str">
        <f>+'ANEXO N°1 (DDJJ 1847)'!B25</f>
        <v>1.01.59.00</v>
      </c>
      <c r="E34" s="7" t="s">
        <v>21</v>
      </c>
      <c r="F34" s="8">
        <v>123500000</v>
      </c>
      <c r="G34" s="8">
        <v>111815000</v>
      </c>
      <c r="H34" s="8">
        <v>11685000</v>
      </c>
      <c r="I34" s="8">
        <v>0</v>
      </c>
      <c r="J34" s="8">
        <v>11685000</v>
      </c>
      <c r="K34" s="8">
        <v>0</v>
      </c>
      <c r="L34" s="8">
        <v>0</v>
      </c>
      <c r="M34" s="8">
        <v>0</v>
      </c>
      <c r="N34" s="106"/>
      <c r="O34" s="105">
        <f t="shared" si="0"/>
        <v>11685000</v>
      </c>
      <c r="P34" s="49"/>
    </row>
    <row r="35" spans="1:16" hidden="1" thickBot="1">
      <c r="A35" s="49"/>
      <c r="B35" s="102">
        <v>10</v>
      </c>
      <c r="C35" s="6">
        <v>12003</v>
      </c>
      <c r="D35" s="103"/>
      <c r="E35" s="7" t="s">
        <v>22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106"/>
      <c r="O35" s="105">
        <f t="shared" si="0"/>
        <v>0</v>
      </c>
      <c r="P35" s="49"/>
    </row>
    <row r="36" spans="1:16" thickBot="1">
      <c r="A36" s="49"/>
      <c r="B36" s="102">
        <v>11</v>
      </c>
      <c r="C36" s="6">
        <v>13001</v>
      </c>
      <c r="D36" s="103" t="str">
        <f>+'ANEXO N°1 (DDJJ 1847)'!B41</f>
        <v>1.02.19.00</v>
      </c>
      <c r="E36" s="7" t="s">
        <v>23</v>
      </c>
      <c r="F36" s="8">
        <v>21000000</v>
      </c>
      <c r="G36" s="8">
        <v>0</v>
      </c>
      <c r="H36" s="8">
        <v>21000000</v>
      </c>
      <c r="I36" s="8">
        <v>0</v>
      </c>
      <c r="J36" s="8">
        <v>21000000</v>
      </c>
      <c r="K36" s="8">
        <v>0</v>
      </c>
      <c r="L36" s="8">
        <v>0</v>
      </c>
      <c r="M36" s="8">
        <v>0</v>
      </c>
      <c r="N36" s="106"/>
      <c r="O36" s="105">
        <v>24000000</v>
      </c>
      <c r="P36" s="49"/>
    </row>
    <row r="37" spans="1:16" thickBot="1">
      <c r="A37" s="49"/>
      <c r="B37" s="102">
        <v>12</v>
      </c>
      <c r="C37" s="6" t="s">
        <v>24</v>
      </c>
      <c r="D37" s="103" t="str">
        <f>+'ANEXO N°1 (DDJJ 1847)'!B33</f>
        <v>1.02.11.00</v>
      </c>
      <c r="E37" s="7" t="s">
        <v>25</v>
      </c>
      <c r="F37" s="8">
        <v>180000000</v>
      </c>
      <c r="G37" s="8">
        <v>0</v>
      </c>
      <c r="H37" s="8">
        <v>180000000</v>
      </c>
      <c r="I37" s="8">
        <v>0</v>
      </c>
      <c r="J37" s="8">
        <v>180000000</v>
      </c>
      <c r="K37" s="8">
        <v>0</v>
      </c>
      <c r="L37" s="8">
        <v>0</v>
      </c>
      <c r="M37" s="8">
        <v>0</v>
      </c>
      <c r="N37" s="106"/>
      <c r="O37" s="105">
        <f>+'[1]activo no corriente 2022 '!J113</f>
        <v>135000000</v>
      </c>
      <c r="P37" s="49"/>
    </row>
    <row r="38" spans="1:16" thickBot="1">
      <c r="A38" s="49"/>
      <c r="B38" s="102">
        <v>13</v>
      </c>
      <c r="C38" s="6" t="s">
        <v>26</v>
      </c>
      <c r="D38" s="103" t="str">
        <f>+'ANEXO N°1 (DDJJ 1847)'!B32</f>
        <v>1.02.10.00</v>
      </c>
      <c r="E38" s="7" t="s">
        <v>27</v>
      </c>
      <c r="F38" s="8">
        <v>420000000</v>
      </c>
      <c r="G38" s="8">
        <v>0</v>
      </c>
      <c r="H38" s="8">
        <v>420000000</v>
      </c>
      <c r="I38" s="8">
        <v>0</v>
      </c>
      <c r="J38" s="8">
        <v>420000000</v>
      </c>
      <c r="K38" s="8">
        <v>0</v>
      </c>
      <c r="L38" s="8">
        <v>0</v>
      </c>
      <c r="M38" s="8">
        <v>0</v>
      </c>
      <c r="N38" s="106"/>
      <c r="O38" s="105">
        <f>+'[1]activo no corriente 2022 '!G140</f>
        <v>315000000</v>
      </c>
      <c r="P38" s="49"/>
    </row>
    <row r="39" spans="1:16" thickBot="1">
      <c r="A39" s="49"/>
      <c r="B39" s="102">
        <v>14</v>
      </c>
      <c r="C39" s="6">
        <v>15020</v>
      </c>
      <c r="D39" s="103" t="str">
        <f>+D38</f>
        <v>1.02.10.00</v>
      </c>
      <c r="E39" s="7" t="s">
        <v>28</v>
      </c>
      <c r="F39" s="8">
        <v>5000000</v>
      </c>
      <c r="G39" s="8">
        <v>0</v>
      </c>
      <c r="H39" s="8">
        <v>5000000</v>
      </c>
      <c r="I39" s="8">
        <v>0</v>
      </c>
      <c r="J39" s="8">
        <v>5000000</v>
      </c>
      <c r="K39" s="8">
        <v>0</v>
      </c>
      <c r="L39" s="8">
        <v>0</v>
      </c>
      <c r="M39" s="8">
        <v>0</v>
      </c>
      <c r="N39" s="106"/>
      <c r="O39" s="105">
        <f>+'[1]activo no corriente 2022 '!G29</f>
        <v>5625000</v>
      </c>
      <c r="P39" s="49"/>
    </row>
    <row r="40" spans="1:16" thickBot="1">
      <c r="A40" s="49"/>
      <c r="B40" s="102">
        <v>15</v>
      </c>
      <c r="C40" s="6">
        <v>15031</v>
      </c>
      <c r="D40" s="103" t="str">
        <f>+D39</f>
        <v>1.02.10.00</v>
      </c>
      <c r="E40" s="7" t="s">
        <v>29</v>
      </c>
      <c r="F40" s="8">
        <v>12000000</v>
      </c>
      <c r="G40" s="8">
        <v>0</v>
      </c>
      <c r="H40" s="8">
        <v>12000000</v>
      </c>
      <c r="I40" s="8">
        <v>0</v>
      </c>
      <c r="J40" s="8">
        <v>12000000</v>
      </c>
      <c r="K40" s="8">
        <v>0</v>
      </c>
      <c r="L40" s="8">
        <v>0</v>
      </c>
      <c r="M40" s="8">
        <v>0</v>
      </c>
      <c r="N40" s="106"/>
      <c r="O40" s="105">
        <f>+'[1]activo no corriente 2022 '!G71</f>
        <v>13500000</v>
      </c>
      <c r="P40" s="49"/>
    </row>
    <row r="41" spans="1:16" hidden="1" thickBot="1">
      <c r="A41" s="49"/>
      <c r="B41" s="102">
        <v>16</v>
      </c>
      <c r="C41" s="6">
        <v>15101</v>
      </c>
      <c r="D41" s="103"/>
      <c r="E41" s="7" t="s">
        <v>30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106"/>
      <c r="O41" s="105"/>
      <c r="P41" s="49"/>
    </row>
    <row r="42" spans="1:16" hidden="1" thickBot="1">
      <c r="A42" s="49"/>
      <c r="B42" s="102">
        <v>17</v>
      </c>
      <c r="C42" s="6">
        <v>15102</v>
      </c>
      <c r="D42" s="103"/>
      <c r="E42" s="7" t="s">
        <v>31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106"/>
      <c r="O42" s="105"/>
      <c r="P42" s="49"/>
    </row>
    <row r="43" spans="1:16" thickBot="1">
      <c r="A43" s="49"/>
      <c r="B43" s="102">
        <v>18</v>
      </c>
      <c r="C43" s="10">
        <v>15410</v>
      </c>
      <c r="D43" s="103" t="str">
        <f>+'ANEXO N°1 (DDJJ 1847)'!B46</f>
        <v>1.02.90.00</v>
      </c>
      <c r="E43" s="7" t="s">
        <v>32</v>
      </c>
      <c r="F43" s="8">
        <v>0</v>
      </c>
      <c r="G43" s="8">
        <v>9214285.7142857146</v>
      </c>
      <c r="H43" s="8">
        <v>0</v>
      </c>
      <c r="I43" s="8">
        <v>9214285.7142857146</v>
      </c>
      <c r="J43" s="8">
        <v>0</v>
      </c>
      <c r="K43" s="8">
        <v>9214285.7142857146</v>
      </c>
      <c r="L43" s="8">
        <v>0</v>
      </c>
      <c r="M43" s="8">
        <v>0</v>
      </c>
      <c r="N43" s="106"/>
      <c r="O43" s="105">
        <f>-'[1]activo no corriente 2022 '!I42-'[1]activo no corriente 2022 '!I84-'[1]activo no corriente 2022 '!I153</f>
        <v>-32105769.230769232</v>
      </c>
      <c r="P43" s="49"/>
    </row>
    <row r="44" spans="1:16" hidden="1" thickBot="1">
      <c r="A44" s="49"/>
      <c r="B44" s="102">
        <v>19</v>
      </c>
      <c r="C44" s="10">
        <v>15420</v>
      </c>
      <c r="D44" s="103"/>
      <c r="E44" s="7" t="s">
        <v>33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106"/>
      <c r="O44" s="105">
        <f t="shared" ref="O44:O56" si="1">-K44</f>
        <v>0</v>
      </c>
      <c r="P44" s="49"/>
    </row>
    <row r="45" spans="1:16" thickBot="1">
      <c r="A45" s="49"/>
      <c r="B45" s="102">
        <v>20</v>
      </c>
      <c r="C45" s="10">
        <v>20001</v>
      </c>
      <c r="D45" s="103" t="str">
        <f>+'ANEXO N°1 (DDJJ 1847)'!B81</f>
        <v>2.01.01.00</v>
      </c>
      <c r="E45" s="7" t="s">
        <v>34</v>
      </c>
      <c r="F45" s="8">
        <v>0</v>
      </c>
      <c r="G45" s="8">
        <v>100000000</v>
      </c>
      <c r="H45" s="8">
        <v>0</v>
      </c>
      <c r="I45" s="8">
        <v>100000000</v>
      </c>
      <c r="J45" s="8">
        <v>0</v>
      </c>
      <c r="K45" s="8">
        <v>100000000</v>
      </c>
      <c r="L45" s="8"/>
      <c r="M45" s="8"/>
      <c r="N45" s="106"/>
      <c r="O45" s="105">
        <f t="shared" si="1"/>
        <v>-100000000</v>
      </c>
      <c r="P45" s="49"/>
    </row>
    <row r="46" spans="1:16" hidden="1" thickBot="1">
      <c r="A46" s="49"/>
      <c r="B46" s="102">
        <v>21</v>
      </c>
      <c r="C46" s="10">
        <v>20021</v>
      </c>
      <c r="D46" s="103"/>
      <c r="E46" s="7" t="s">
        <v>35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/>
      <c r="M46" s="8"/>
      <c r="N46" s="106"/>
      <c r="O46" s="105">
        <f t="shared" si="1"/>
        <v>0</v>
      </c>
      <c r="P46" s="49"/>
    </row>
    <row r="47" spans="1:16" thickBot="1">
      <c r="A47" s="49"/>
      <c r="B47" s="102">
        <v>22</v>
      </c>
      <c r="C47" s="10">
        <v>20151</v>
      </c>
      <c r="D47" s="103" t="str">
        <f>+'ANEXO N°1 (DDJJ 1847)'!B97</f>
        <v>2.01.59.00</v>
      </c>
      <c r="E47" s="7" t="s">
        <v>36</v>
      </c>
      <c r="F47" s="8">
        <v>173812000</v>
      </c>
      <c r="G47" s="8">
        <v>190000000</v>
      </c>
      <c r="H47" s="8">
        <v>0</v>
      </c>
      <c r="I47" s="8">
        <v>16188000</v>
      </c>
      <c r="J47" s="8">
        <v>0</v>
      </c>
      <c r="K47" s="8">
        <v>16188000</v>
      </c>
      <c r="L47" s="8"/>
      <c r="M47" s="8"/>
      <c r="N47" s="106"/>
      <c r="O47" s="105">
        <f t="shared" si="1"/>
        <v>-16188000</v>
      </c>
      <c r="P47" s="49"/>
    </row>
    <row r="48" spans="1:16" thickBot="1">
      <c r="A48" s="49"/>
      <c r="B48" s="102">
        <v>23</v>
      </c>
      <c r="C48" s="6" t="s">
        <v>37</v>
      </c>
      <c r="D48" s="103" t="str">
        <f>+'ANEXO N°1 (DDJJ 1847)'!B87</f>
        <v>2.01.11.00</v>
      </c>
      <c r="E48" s="7" t="s">
        <v>38</v>
      </c>
      <c r="F48" s="8">
        <v>915000</v>
      </c>
      <c r="G48" s="8">
        <v>187000000</v>
      </c>
      <c r="H48" s="8">
        <v>0</v>
      </c>
      <c r="I48" s="8">
        <v>186085000</v>
      </c>
      <c r="J48" s="8">
        <v>0</v>
      </c>
      <c r="K48" s="8">
        <v>186085000</v>
      </c>
      <c r="L48" s="8">
        <v>0</v>
      </c>
      <c r="M48" s="8">
        <v>0</v>
      </c>
      <c r="N48" s="106"/>
      <c r="O48" s="105">
        <f t="shared" si="1"/>
        <v>-186085000</v>
      </c>
      <c r="P48" s="49"/>
    </row>
    <row r="49" spans="1:16" thickBot="1">
      <c r="A49" s="49"/>
      <c r="B49" s="102">
        <v>24</v>
      </c>
      <c r="C49" s="6">
        <v>21002</v>
      </c>
      <c r="D49" s="103" t="str">
        <f>+'ANEXO N°1 (DDJJ 1847)'!B88</f>
        <v>2.01.12.00</v>
      </c>
      <c r="E49" s="7" t="s">
        <v>39</v>
      </c>
      <c r="F49" s="8">
        <v>0</v>
      </c>
      <c r="G49" s="8">
        <v>18000000</v>
      </c>
      <c r="H49" s="8">
        <v>0</v>
      </c>
      <c r="I49" s="8">
        <v>18000000</v>
      </c>
      <c r="J49" s="8">
        <v>0</v>
      </c>
      <c r="K49" s="8">
        <v>18000000</v>
      </c>
      <c r="L49" s="8">
        <v>0</v>
      </c>
      <c r="M49" s="8">
        <v>0</v>
      </c>
      <c r="N49" s="106"/>
      <c r="O49" s="105">
        <f t="shared" si="1"/>
        <v>-18000000</v>
      </c>
      <c r="P49" s="49"/>
    </row>
    <row r="50" spans="1:16" thickBot="1">
      <c r="A50" s="49"/>
      <c r="B50" s="102">
        <v>25</v>
      </c>
      <c r="C50" s="6">
        <v>22001</v>
      </c>
      <c r="D50" s="103" t="str">
        <f>+'ANEXO N°1 (DDJJ 1847)'!B86</f>
        <v>2.01.10.00</v>
      </c>
      <c r="E50" s="7" t="s">
        <v>40</v>
      </c>
      <c r="F50" s="8">
        <v>41148000</v>
      </c>
      <c r="G50" s="8">
        <v>41148000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106"/>
      <c r="O50" s="105">
        <f t="shared" si="1"/>
        <v>0</v>
      </c>
      <c r="P50" s="49"/>
    </row>
    <row r="51" spans="1:16" thickBot="1">
      <c r="A51" s="49"/>
      <c r="B51" s="102">
        <v>26</v>
      </c>
      <c r="C51" s="6">
        <v>22002</v>
      </c>
      <c r="D51" s="103" t="str">
        <f>+D50</f>
        <v>2.01.10.00</v>
      </c>
      <c r="E51" s="7" t="s">
        <v>41</v>
      </c>
      <c r="F51" s="8">
        <v>12099200</v>
      </c>
      <c r="G51" s="8">
        <v>13422000</v>
      </c>
      <c r="H51" s="8">
        <v>0</v>
      </c>
      <c r="I51" s="8">
        <v>1322800</v>
      </c>
      <c r="J51" s="8">
        <v>0</v>
      </c>
      <c r="K51" s="8">
        <v>1322800</v>
      </c>
      <c r="L51" s="8">
        <v>0</v>
      </c>
      <c r="M51" s="8">
        <v>0</v>
      </c>
      <c r="N51" s="106"/>
      <c r="O51" s="105">
        <f t="shared" si="1"/>
        <v>-1322800</v>
      </c>
      <c r="P51" s="49"/>
    </row>
    <row r="52" spans="1:16" thickBot="1">
      <c r="A52" s="49"/>
      <c r="B52" s="102">
        <v>27</v>
      </c>
      <c r="C52" s="6">
        <v>22051</v>
      </c>
      <c r="D52" s="103" t="str">
        <f>+'ANEXO N°1 (DDJJ 1847)'!B99</f>
        <v>2.01.61.00</v>
      </c>
      <c r="E52" s="7" t="s">
        <v>42</v>
      </c>
      <c r="F52" s="8">
        <v>390000</v>
      </c>
      <c r="G52" s="8">
        <v>500000</v>
      </c>
      <c r="H52" s="8">
        <v>0</v>
      </c>
      <c r="I52" s="8">
        <v>110000</v>
      </c>
      <c r="J52" s="8">
        <v>0</v>
      </c>
      <c r="K52" s="8">
        <v>110000</v>
      </c>
      <c r="L52" s="8">
        <v>0</v>
      </c>
      <c r="M52" s="8">
        <v>0</v>
      </c>
      <c r="N52" s="106"/>
      <c r="O52" s="105">
        <f t="shared" si="1"/>
        <v>-110000</v>
      </c>
      <c r="P52" s="49"/>
    </row>
    <row r="53" spans="1:16" hidden="1" thickBot="1">
      <c r="A53" s="49"/>
      <c r="B53" s="102">
        <v>28</v>
      </c>
      <c r="C53" s="11">
        <v>23001</v>
      </c>
      <c r="D53" s="103"/>
      <c r="E53" s="7" t="s">
        <v>43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106"/>
      <c r="O53" s="105">
        <f t="shared" si="1"/>
        <v>0</v>
      </c>
      <c r="P53" s="49"/>
    </row>
    <row r="54" spans="1:16" thickBot="1">
      <c r="A54" s="49"/>
      <c r="B54" s="102">
        <v>29</v>
      </c>
      <c r="C54" s="10">
        <v>24001</v>
      </c>
      <c r="D54" s="103" t="str">
        <f>+'ANEXO N°1 (DDJJ 1847)'!B98</f>
        <v>2.01.60.00</v>
      </c>
      <c r="E54" s="7" t="s">
        <v>44</v>
      </c>
      <c r="F54" s="8">
        <v>0</v>
      </c>
      <c r="G54" s="8">
        <v>99425494.153846174</v>
      </c>
      <c r="H54" s="8">
        <v>0</v>
      </c>
      <c r="I54" s="8">
        <v>99425494.153846174</v>
      </c>
      <c r="J54" s="8">
        <v>0</v>
      </c>
      <c r="K54" s="8">
        <v>99425494.153846174</v>
      </c>
      <c r="L54" s="8">
        <v>0</v>
      </c>
      <c r="M54" s="8">
        <v>0</v>
      </c>
      <c r="N54" s="106"/>
      <c r="O54" s="105"/>
      <c r="P54" s="49"/>
    </row>
    <row r="55" spans="1:16" hidden="1" thickBot="1">
      <c r="A55" s="49"/>
      <c r="B55" s="102">
        <v>30</v>
      </c>
      <c r="C55" s="11">
        <v>24002</v>
      </c>
      <c r="D55" s="103"/>
      <c r="E55" s="7" t="s">
        <v>45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106"/>
      <c r="O55" s="105">
        <f t="shared" si="1"/>
        <v>0</v>
      </c>
      <c r="P55" s="49"/>
    </row>
    <row r="56" spans="1:16" thickBot="1">
      <c r="A56" s="49"/>
      <c r="B56" s="102">
        <v>31</v>
      </c>
      <c r="C56" s="11">
        <v>24010</v>
      </c>
      <c r="D56" s="103" t="str">
        <f>+'ANEXO N°1 (DDJJ 1847)'!B99</f>
        <v>2.01.61.00</v>
      </c>
      <c r="E56" s="7" t="s">
        <v>46</v>
      </c>
      <c r="F56" s="8">
        <v>0</v>
      </c>
      <c r="G56" s="8">
        <v>2556000</v>
      </c>
      <c r="H56" s="8">
        <v>0</v>
      </c>
      <c r="I56" s="8">
        <v>2556000</v>
      </c>
      <c r="J56" s="8">
        <v>0</v>
      </c>
      <c r="K56" s="8">
        <v>2556000</v>
      </c>
      <c r="L56" s="8">
        <v>0</v>
      </c>
      <c r="M56" s="8">
        <v>0</v>
      </c>
      <c r="N56" s="106"/>
      <c r="O56" s="105">
        <f t="shared" si="1"/>
        <v>-2556000</v>
      </c>
      <c r="P56" s="49"/>
    </row>
    <row r="57" spans="1:16" thickBot="1">
      <c r="A57" s="49"/>
      <c r="B57" s="102">
        <v>32</v>
      </c>
      <c r="C57" s="6">
        <v>24015</v>
      </c>
      <c r="D57" s="103" t="str">
        <f>+'ANEXO N°1 (DDJJ 1847)'!B94</f>
        <v>2.01.51.00</v>
      </c>
      <c r="E57" s="7" t="s">
        <v>47</v>
      </c>
      <c r="F57" s="8">
        <v>0</v>
      </c>
      <c r="G57" s="8">
        <v>2016666.6666666665</v>
      </c>
      <c r="H57" s="8">
        <v>0</v>
      </c>
      <c r="I57" s="8">
        <v>2016666.6666666665</v>
      </c>
      <c r="J57" s="8">
        <v>0</v>
      </c>
      <c r="K57" s="8">
        <v>2016666.6666666665</v>
      </c>
      <c r="L57" s="8">
        <v>0</v>
      </c>
      <c r="M57" s="8">
        <v>0</v>
      </c>
      <c r="N57" s="106"/>
      <c r="O57" s="105"/>
      <c r="P57" s="49"/>
    </row>
    <row r="58" spans="1:16" thickBot="1">
      <c r="A58" s="49"/>
      <c r="B58" s="102">
        <v>33</v>
      </c>
      <c r="C58" s="11">
        <v>25001</v>
      </c>
      <c r="D58" s="103" t="str">
        <f>+'ANEXO N°1 (DDJJ 1847)'!B109</f>
        <v>2.02.07.00</v>
      </c>
      <c r="E58" s="7" t="s">
        <v>48</v>
      </c>
      <c r="F58" s="8">
        <v>0</v>
      </c>
      <c r="G58" s="8">
        <v>1603100.2747252584</v>
      </c>
      <c r="H58" s="8">
        <v>0</v>
      </c>
      <c r="I58" s="8">
        <v>1603100.2747252584</v>
      </c>
      <c r="J58" s="8">
        <v>0</v>
      </c>
      <c r="K58" s="8">
        <v>1603100.2747252584</v>
      </c>
      <c r="L58" s="8">
        <v>0</v>
      </c>
      <c r="M58" s="8">
        <v>0</v>
      </c>
      <c r="N58" s="106"/>
      <c r="O58" s="105"/>
      <c r="P58" s="49"/>
    </row>
    <row r="59" spans="1:16" thickBot="1">
      <c r="A59" s="49"/>
      <c r="B59" s="102">
        <v>34</v>
      </c>
      <c r="C59" s="6">
        <v>33001</v>
      </c>
      <c r="D59" s="103" t="str">
        <f>+'ANEXO N°1 (DDJJ 1847)'!B113</f>
        <v>2.03.01.00</v>
      </c>
      <c r="E59" s="7" t="s">
        <v>49</v>
      </c>
      <c r="F59" s="8">
        <v>0</v>
      </c>
      <c r="G59" s="8">
        <v>300000000</v>
      </c>
      <c r="H59" s="8">
        <v>0</v>
      </c>
      <c r="I59" s="8">
        <v>300000000</v>
      </c>
      <c r="J59" s="8">
        <v>0</v>
      </c>
      <c r="K59" s="8">
        <v>300000000</v>
      </c>
      <c r="L59" s="8">
        <v>0</v>
      </c>
      <c r="M59" s="8">
        <v>0</v>
      </c>
      <c r="N59" s="106"/>
      <c r="O59" s="105"/>
      <c r="P59" s="49"/>
    </row>
    <row r="60" spans="1:16" thickBot="1">
      <c r="A60" s="49"/>
      <c r="B60" s="102">
        <v>35</v>
      </c>
      <c r="C60" s="6">
        <v>33002</v>
      </c>
      <c r="D60" s="103" t="str">
        <f>+'ANEXO N°1 (DDJJ 1847)'!B116</f>
        <v>2.03.04.00</v>
      </c>
      <c r="E60" s="7" t="s">
        <v>50</v>
      </c>
      <c r="F60" s="8">
        <v>300000000</v>
      </c>
      <c r="G60" s="8">
        <v>270000000</v>
      </c>
      <c r="H60" s="8">
        <v>30000000</v>
      </c>
      <c r="I60" s="8">
        <v>0</v>
      </c>
      <c r="J60" s="8">
        <v>30000000</v>
      </c>
      <c r="K60" s="8">
        <v>0</v>
      </c>
      <c r="L60" s="8">
        <v>0</v>
      </c>
      <c r="M60" s="8">
        <v>0</v>
      </c>
      <c r="N60" s="106"/>
      <c r="O60" s="105"/>
      <c r="P60" s="49"/>
    </row>
    <row r="61" spans="1:16" thickBot="1">
      <c r="A61" s="49"/>
      <c r="B61" s="102">
        <v>36</v>
      </c>
      <c r="C61" s="6">
        <v>33003</v>
      </c>
      <c r="D61" s="103" t="str">
        <f>+D60</f>
        <v>2.03.04.00</v>
      </c>
      <c r="E61" s="7" t="s">
        <v>51</v>
      </c>
      <c r="F61" s="8">
        <v>270000000</v>
      </c>
      <c r="G61" s="8">
        <v>120000000</v>
      </c>
      <c r="H61" s="8">
        <v>150000000</v>
      </c>
      <c r="I61" s="8">
        <v>0</v>
      </c>
      <c r="J61" s="8">
        <v>150000000</v>
      </c>
      <c r="K61" s="8">
        <v>0</v>
      </c>
      <c r="L61" s="8">
        <v>0</v>
      </c>
      <c r="M61" s="8">
        <v>0</v>
      </c>
      <c r="N61" s="106"/>
      <c r="O61" s="105"/>
      <c r="P61" s="49"/>
    </row>
    <row r="62" spans="1:16" thickBot="1">
      <c r="A62" s="49"/>
      <c r="B62" s="102">
        <v>37</v>
      </c>
      <c r="C62" s="6">
        <v>33011</v>
      </c>
      <c r="D62" s="103" t="str">
        <f>+'ANEXO N°1 (DDJJ 1847)'!B122</f>
        <v>2.03.20.00</v>
      </c>
      <c r="E62" s="7" t="s">
        <v>52</v>
      </c>
      <c r="F62" s="8">
        <v>0</v>
      </c>
      <c r="G62" s="8">
        <v>200000000</v>
      </c>
      <c r="H62" s="8">
        <v>0</v>
      </c>
      <c r="I62" s="8">
        <v>200000000</v>
      </c>
      <c r="J62" s="8">
        <v>0</v>
      </c>
      <c r="K62" s="8">
        <v>200000000</v>
      </c>
      <c r="L62" s="8">
        <v>0</v>
      </c>
      <c r="M62" s="8">
        <v>0</v>
      </c>
      <c r="N62" s="106"/>
      <c r="O62" s="105"/>
      <c r="P62" s="49"/>
    </row>
    <row r="63" spans="1:16" thickBot="1">
      <c r="A63" s="49"/>
      <c r="B63" s="102">
        <v>38</v>
      </c>
      <c r="C63" s="10">
        <v>34001</v>
      </c>
      <c r="D63" s="103" t="str">
        <f>+'ANEXO N°1 (DDJJ 1847)'!B120</f>
        <v>2.03.08.00</v>
      </c>
      <c r="E63" s="7" t="s">
        <v>53</v>
      </c>
      <c r="F63" s="8">
        <v>100000000</v>
      </c>
      <c r="G63" s="8">
        <v>0</v>
      </c>
      <c r="H63" s="8">
        <v>100000000</v>
      </c>
      <c r="I63" s="8">
        <v>0</v>
      </c>
      <c r="J63" s="8">
        <v>100000000</v>
      </c>
      <c r="K63" s="8">
        <v>0</v>
      </c>
      <c r="L63" s="8">
        <v>0</v>
      </c>
      <c r="M63" s="8">
        <v>0</v>
      </c>
      <c r="N63" s="106"/>
      <c r="O63" s="105"/>
      <c r="P63" s="49"/>
    </row>
    <row r="64" spans="1:16" thickBot="1">
      <c r="A64" s="49"/>
      <c r="B64" s="102">
        <v>39</v>
      </c>
      <c r="C64" s="10">
        <v>41001</v>
      </c>
      <c r="D64" s="103" t="str">
        <f>+'ANEXO N°1 (DDJJ 1847)'!B134</f>
        <v>3.01.02.00</v>
      </c>
      <c r="E64" s="7" t="s">
        <v>54</v>
      </c>
      <c r="F64" s="8">
        <v>300000000</v>
      </c>
      <c r="G64" s="8">
        <v>0</v>
      </c>
      <c r="H64" s="8">
        <v>300000000</v>
      </c>
      <c r="I64" s="8">
        <v>0</v>
      </c>
      <c r="J64" s="8"/>
      <c r="K64" s="8"/>
      <c r="L64" s="8">
        <v>300000000</v>
      </c>
      <c r="M64" s="8">
        <v>0</v>
      </c>
      <c r="N64" s="106">
        <f>+'R12 14A'!L8</f>
        <v>1661</v>
      </c>
      <c r="O64" s="105"/>
      <c r="P64" s="49"/>
    </row>
    <row r="65" spans="1:16" thickBot="1">
      <c r="A65" s="49"/>
      <c r="B65" s="102">
        <v>40</v>
      </c>
      <c r="C65" s="10">
        <v>42001</v>
      </c>
      <c r="D65" s="103" t="str">
        <f>+'ANEXO N°1 (DDJJ 1847)'!B135</f>
        <v>3.01.03.00</v>
      </c>
      <c r="E65" s="7" t="s">
        <v>55</v>
      </c>
      <c r="F65" s="8">
        <v>50800000</v>
      </c>
      <c r="G65" s="8">
        <v>0</v>
      </c>
      <c r="H65" s="8">
        <v>50800000</v>
      </c>
      <c r="I65" s="8">
        <v>0</v>
      </c>
      <c r="J65" s="8"/>
      <c r="K65" s="8"/>
      <c r="L65" s="8">
        <v>50800000</v>
      </c>
      <c r="M65" s="8">
        <v>0</v>
      </c>
      <c r="N65" s="106">
        <f>+'R12 14A'!L9</f>
        <v>1662</v>
      </c>
      <c r="O65" s="105"/>
      <c r="P65" s="49"/>
    </row>
    <row r="66" spans="1:16" thickBot="1">
      <c r="A66" s="49"/>
      <c r="B66" s="102">
        <v>41</v>
      </c>
      <c r="C66" s="10">
        <v>42002</v>
      </c>
      <c r="D66" s="103" t="s">
        <v>401</v>
      </c>
      <c r="E66" s="7" t="s">
        <v>56</v>
      </c>
      <c r="F66" s="8">
        <v>2540000</v>
      </c>
      <c r="G66" s="8">
        <v>0</v>
      </c>
      <c r="H66" s="8">
        <v>2540000</v>
      </c>
      <c r="I66" s="8">
        <v>0</v>
      </c>
      <c r="J66" s="8"/>
      <c r="K66" s="8"/>
      <c r="L66" s="8">
        <v>2540000</v>
      </c>
      <c r="M66" s="8">
        <v>0</v>
      </c>
      <c r="N66" s="106">
        <f>+N65</f>
        <v>1662</v>
      </c>
      <c r="O66" s="105"/>
      <c r="P66" s="49"/>
    </row>
    <row r="67" spans="1:16" thickBot="1">
      <c r="A67" s="49"/>
      <c r="B67" s="102">
        <v>42</v>
      </c>
      <c r="C67" s="10">
        <v>42051</v>
      </c>
      <c r="D67" s="103" t="s">
        <v>401</v>
      </c>
      <c r="E67" s="7" t="s">
        <v>57</v>
      </c>
      <c r="F67" s="8">
        <v>12345000</v>
      </c>
      <c r="G67" s="8">
        <v>0</v>
      </c>
      <c r="H67" s="8">
        <v>12345000</v>
      </c>
      <c r="I67" s="8">
        <v>0</v>
      </c>
      <c r="J67" s="8"/>
      <c r="K67" s="8"/>
      <c r="L67" s="8">
        <v>12345000</v>
      </c>
      <c r="M67" s="8">
        <v>0</v>
      </c>
      <c r="N67" s="106">
        <f>+'R12 14A'!L21</f>
        <v>1671</v>
      </c>
      <c r="O67" s="107"/>
      <c r="P67" s="49"/>
    </row>
    <row r="68" spans="1:16" thickBot="1">
      <c r="A68" s="49"/>
      <c r="B68" s="102">
        <v>43</v>
      </c>
      <c r="C68" s="10">
        <v>43001</v>
      </c>
      <c r="D68" s="103" t="s">
        <v>401</v>
      </c>
      <c r="E68" s="7" t="s">
        <v>58</v>
      </c>
      <c r="F68" s="8">
        <v>0</v>
      </c>
      <c r="G68" s="8">
        <v>0</v>
      </c>
      <c r="H68" s="8">
        <v>0</v>
      </c>
      <c r="I68" s="8">
        <v>0</v>
      </c>
      <c r="J68" s="8"/>
      <c r="K68" s="8"/>
      <c r="L68" s="8">
        <v>0</v>
      </c>
      <c r="M68" s="8">
        <v>0</v>
      </c>
      <c r="N68" s="106">
        <v>1671</v>
      </c>
      <c r="O68" s="107"/>
      <c r="P68" s="49"/>
    </row>
    <row r="69" spans="1:16" thickBot="1">
      <c r="A69" s="49"/>
      <c r="B69" s="102">
        <v>44</v>
      </c>
      <c r="C69" s="10">
        <v>43002</v>
      </c>
      <c r="D69" s="103" t="s">
        <v>401</v>
      </c>
      <c r="E69" s="7" t="s">
        <v>59</v>
      </c>
      <c r="F69" s="8">
        <v>2016666.6666666665</v>
      </c>
      <c r="G69" s="8">
        <v>0</v>
      </c>
      <c r="H69" s="8">
        <v>2016666.6666666665</v>
      </c>
      <c r="I69" s="8">
        <v>0</v>
      </c>
      <c r="J69" s="8"/>
      <c r="K69" s="8"/>
      <c r="L69" s="8">
        <v>2016666.6666666665</v>
      </c>
      <c r="M69" s="8">
        <v>0</v>
      </c>
      <c r="N69" s="106">
        <v>1671</v>
      </c>
      <c r="O69" s="107"/>
      <c r="P69" s="49"/>
    </row>
    <row r="70" spans="1:16" thickBot="1">
      <c r="A70" s="49"/>
      <c r="B70" s="102">
        <v>45</v>
      </c>
      <c r="C70" s="10" t="s">
        <v>60</v>
      </c>
      <c r="D70" s="103" t="s">
        <v>401</v>
      </c>
      <c r="E70" s="7" t="s">
        <v>61</v>
      </c>
      <c r="F70" s="8">
        <v>3570000</v>
      </c>
      <c r="G70" s="8">
        <v>0</v>
      </c>
      <c r="H70" s="8">
        <v>3570000</v>
      </c>
      <c r="I70" s="8">
        <v>0</v>
      </c>
      <c r="J70" s="8"/>
      <c r="K70" s="8"/>
      <c r="L70" s="8">
        <v>3570000</v>
      </c>
      <c r="M70" s="8">
        <v>0</v>
      </c>
      <c r="N70" s="106">
        <v>1671</v>
      </c>
      <c r="O70" s="107"/>
      <c r="P70" s="49"/>
    </row>
    <row r="71" spans="1:16" thickBot="1">
      <c r="A71" s="49"/>
      <c r="B71" s="102">
        <v>46</v>
      </c>
      <c r="C71" s="10" t="s">
        <v>62</v>
      </c>
      <c r="D71" s="103" t="str">
        <f>+'ANEXO N°1 (DDJJ 1847)'!B180</f>
        <v>3.06.01.00</v>
      </c>
      <c r="E71" s="7" t="s">
        <v>63</v>
      </c>
      <c r="F71" s="8">
        <v>99442086.428571433</v>
      </c>
      <c r="G71" s="8">
        <v>0</v>
      </c>
      <c r="H71" s="8">
        <v>99442086.428571433</v>
      </c>
      <c r="I71" s="8">
        <v>0</v>
      </c>
      <c r="J71" s="8"/>
      <c r="K71" s="8"/>
      <c r="L71" s="8">
        <v>99442086.428571433</v>
      </c>
      <c r="M71" s="8">
        <v>0</v>
      </c>
      <c r="N71" s="106">
        <f>+'R12 14A'!L20</f>
        <v>1670</v>
      </c>
      <c r="O71" s="107"/>
      <c r="P71" s="49"/>
    </row>
    <row r="72" spans="1:16" thickBot="1">
      <c r="A72" s="49"/>
      <c r="B72" s="102">
        <v>47</v>
      </c>
      <c r="C72" s="10" t="s">
        <v>64</v>
      </c>
      <c r="D72" s="103" t="str">
        <f>+'ANEXO N°1 (DDJJ 1847)'!B180</f>
        <v>3.06.01.00</v>
      </c>
      <c r="E72" s="7" t="s">
        <v>65</v>
      </c>
      <c r="F72" s="8">
        <v>1586508</v>
      </c>
      <c r="G72" s="8">
        <v>0</v>
      </c>
      <c r="H72" s="8">
        <v>1586508</v>
      </c>
      <c r="I72" s="8">
        <v>0</v>
      </c>
      <c r="J72" s="8"/>
      <c r="K72" s="8"/>
      <c r="L72" s="8">
        <v>1586508</v>
      </c>
      <c r="M72" s="8">
        <v>0</v>
      </c>
      <c r="N72" s="106">
        <f>+N71</f>
        <v>1670</v>
      </c>
      <c r="O72" s="107"/>
      <c r="P72" s="49"/>
    </row>
    <row r="73" spans="1:16" thickBot="1">
      <c r="A73" s="49"/>
      <c r="B73" s="102">
        <v>48</v>
      </c>
      <c r="C73" s="10">
        <v>45101</v>
      </c>
      <c r="D73" s="103" t="s">
        <v>401</v>
      </c>
      <c r="E73" s="7" t="s">
        <v>66</v>
      </c>
      <c r="F73" s="8">
        <v>1874000</v>
      </c>
      <c r="G73" s="8">
        <v>0</v>
      </c>
      <c r="H73" s="8">
        <v>1874000</v>
      </c>
      <c r="I73" s="8">
        <v>0</v>
      </c>
      <c r="J73" s="8"/>
      <c r="K73" s="8"/>
      <c r="L73" s="8">
        <v>1874000</v>
      </c>
      <c r="M73" s="8">
        <v>0</v>
      </c>
      <c r="N73" s="106">
        <v>1671</v>
      </c>
      <c r="O73" s="107"/>
      <c r="P73" s="49"/>
    </row>
    <row r="74" spans="1:16" thickBot="1">
      <c r="A74" s="49"/>
      <c r="B74" s="102">
        <v>49</v>
      </c>
      <c r="C74" s="10">
        <v>46001</v>
      </c>
      <c r="D74" s="103" t="str">
        <f>+'ANEXO N°1 (DDJJ 1847)'!B176</f>
        <v>3.05.15.00</v>
      </c>
      <c r="E74" s="7" t="s">
        <v>67</v>
      </c>
      <c r="F74" s="8">
        <v>2800000</v>
      </c>
      <c r="G74" s="8">
        <v>0</v>
      </c>
      <c r="H74" s="8">
        <v>2800000</v>
      </c>
      <c r="I74" s="8">
        <v>0</v>
      </c>
      <c r="J74" s="8"/>
      <c r="K74" s="8"/>
      <c r="L74" s="8">
        <v>2800000</v>
      </c>
      <c r="M74" s="8">
        <v>0</v>
      </c>
      <c r="N74" s="106">
        <v>1671</v>
      </c>
      <c r="O74" s="107"/>
      <c r="P74" s="49"/>
    </row>
    <row r="75" spans="1:16" thickBot="1">
      <c r="A75" s="49"/>
      <c r="B75" s="102">
        <v>50</v>
      </c>
      <c r="C75" s="10">
        <v>47141</v>
      </c>
      <c r="D75" s="103" t="s">
        <v>401</v>
      </c>
      <c r="E75" s="7" t="s">
        <v>68</v>
      </c>
      <c r="F75" s="8">
        <v>9000000</v>
      </c>
      <c r="G75" s="8">
        <v>0</v>
      </c>
      <c r="H75" s="8">
        <v>9000000</v>
      </c>
      <c r="I75" s="8">
        <v>0</v>
      </c>
      <c r="J75" s="8"/>
      <c r="K75" s="8"/>
      <c r="L75" s="8">
        <v>9000000</v>
      </c>
      <c r="M75" s="8">
        <v>0</v>
      </c>
      <c r="N75" s="106">
        <v>1671</v>
      </c>
      <c r="O75" s="107"/>
      <c r="P75" s="49"/>
    </row>
    <row r="76" spans="1:16" hidden="1" thickBot="1">
      <c r="A76" s="49"/>
      <c r="B76" s="102">
        <v>51</v>
      </c>
      <c r="C76" s="10">
        <v>47151</v>
      </c>
      <c r="D76" s="103" t="s">
        <v>401</v>
      </c>
      <c r="E76" s="7" t="s">
        <v>69</v>
      </c>
      <c r="F76" s="8">
        <v>0</v>
      </c>
      <c r="G76" s="8">
        <v>0</v>
      </c>
      <c r="H76" s="8">
        <v>0</v>
      </c>
      <c r="I76" s="8">
        <v>0</v>
      </c>
      <c r="J76" s="8"/>
      <c r="K76" s="8"/>
      <c r="L76" s="8">
        <v>0</v>
      </c>
      <c r="M76" s="8">
        <v>0</v>
      </c>
      <c r="N76" s="106">
        <v>1671</v>
      </c>
      <c r="O76" s="107"/>
      <c r="P76" s="49"/>
    </row>
    <row r="77" spans="1:16" hidden="1" thickBot="1">
      <c r="A77" s="49"/>
      <c r="B77" s="102">
        <v>52</v>
      </c>
      <c r="C77" s="10">
        <v>47152</v>
      </c>
      <c r="D77" s="103" t="s">
        <v>401</v>
      </c>
      <c r="E77" s="7" t="s">
        <v>70</v>
      </c>
      <c r="F77" s="8">
        <v>0</v>
      </c>
      <c r="G77" s="8">
        <v>0</v>
      </c>
      <c r="H77" s="8">
        <v>0</v>
      </c>
      <c r="I77" s="8">
        <v>0</v>
      </c>
      <c r="J77" s="8"/>
      <c r="K77" s="8"/>
      <c r="L77" s="8">
        <v>0</v>
      </c>
      <c r="M77" s="8">
        <v>0</v>
      </c>
      <c r="N77" s="106">
        <v>1671</v>
      </c>
      <c r="O77" s="107"/>
      <c r="P77" s="49"/>
    </row>
    <row r="78" spans="1:16" hidden="1" thickBot="1">
      <c r="A78" s="49"/>
      <c r="B78" s="102">
        <v>53</v>
      </c>
      <c r="C78" s="10">
        <v>48001</v>
      </c>
      <c r="D78" s="103" t="s">
        <v>401</v>
      </c>
      <c r="E78" s="7" t="s">
        <v>71</v>
      </c>
      <c r="F78" s="8">
        <v>0</v>
      </c>
      <c r="G78" s="8">
        <v>0</v>
      </c>
      <c r="H78" s="8">
        <v>0</v>
      </c>
      <c r="I78" s="8">
        <v>0</v>
      </c>
      <c r="J78" s="8"/>
      <c r="K78" s="8"/>
      <c r="L78" s="8">
        <v>0</v>
      </c>
      <c r="M78" s="8">
        <v>0</v>
      </c>
      <c r="N78" s="106">
        <v>1671</v>
      </c>
      <c r="O78" s="107"/>
      <c r="P78" s="49"/>
    </row>
    <row r="79" spans="1:16" hidden="1" thickBot="1">
      <c r="A79" s="49"/>
      <c r="B79" s="102">
        <v>54</v>
      </c>
      <c r="C79" s="10">
        <v>48101</v>
      </c>
      <c r="D79" s="103" t="s">
        <v>401</v>
      </c>
      <c r="E79" s="7" t="s">
        <v>72</v>
      </c>
      <c r="F79" s="8">
        <v>0</v>
      </c>
      <c r="G79" s="8">
        <v>0</v>
      </c>
      <c r="H79" s="8">
        <v>0</v>
      </c>
      <c r="I79" s="8">
        <v>0</v>
      </c>
      <c r="J79" s="8"/>
      <c r="K79" s="8"/>
      <c r="L79" s="8">
        <v>0</v>
      </c>
      <c r="M79" s="8">
        <v>0</v>
      </c>
      <c r="N79" s="106">
        <v>1671</v>
      </c>
      <c r="O79" s="107"/>
      <c r="P79" s="49"/>
    </row>
    <row r="80" spans="1:16" hidden="1" thickBot="1">
      <c r="A80" s="49"/>
      <c r="B80" s="102">
        <v>55</v>
      </c>
      <c r="C80" s="10">
        <v>48150</v>
      </c>
      <c r="D80" s="103" t="s">
        <v>401</v>
      </c>
      <c r="E80" s="7" t="s">
        <v>73</v>
      </c>
      <c r="F80" s="8">
        <v>0</v>
      </c>
      <c r="G80" s="8">
        <v>0</v>
      </c>
      <c r="H80" s="8">
        <v>0</v>
      </c>
      <c r="I80" s="8">
        <v>0</v>
      </c>
      <c r="J80" s="8"/>
      <c r="K80" s="8"/>
      <c r="L80" s="8">
        <v>0</v>
      </c>
      <c r="M80" s="8">
        <v>0</v>
      </c>
      <c r="N80" s="106">
        <v>1671</v>
      </c>
      <c r="O80" s="107"/>
      <c r="P80" s="49"/>
    </row>
    <row r="81" spans="1:16" thickBot="1">
      <c r="A81" s="49"/>
      <c r="B81" s="102">
        <v>56</v>
      </c>
      <c r="C81" s="10">
        <v>49001</v>
      </c>
      <c r="D81" s="103" t="str">
        <f>+'ANEXO N°1 (DDJJ 1847)'!B151</f>
        <v>3.03.01.00</v>
      </c>
      <c r="E81" s="7" t="s">
        <v>74</v>
      </c>
      <c r="F81" s="8">
        <v>9214285.7142857146</v>
      </c>
      <c r="G81" s="8">
        <v>0</v>
      </c>
      <c r="H81" s="8">
        <v>9214285.7142857146</v>
      </c>
      <c r="I81" s="8">
        <v>0</v>
      </c>
      <c r="J81" s="8"/>
      <c r="K81" s="8"/>
      <c r="L81" s="8">
        <v>9214285.7142857146</v>
      </c>
      <c r="M81" s="8">
        <v>0</v>
      </c>
      <c r="N81" s="106">
        <f>+'R12 14A'!L11</f>
        <v>1663</v>
      </c>
      <c r="O81" s="107"/>
      <c r="P81" s="49"/>
    </row>
    <row r="82" spans="1:16" hidden="1" thickBot="1">
      <c r="A82" s="49"/>
      <c r="B82" s="102">
        <v>57</v>
      </c>
      <c r="C82" s="10">
        <v>49101</v>
      </c>
      <c r="D82" s="103"/>
      <c r="E82" s="7" t="s">
        <v>75</v>
      </c>
      <c r="F82" s="8">
        <v>0</v>
      </c>
      <c r="G82" s="8">
        <v>0</v>
      </c>
      <c r="H82" s="8">
        <v>0</v>
      </c>
      <c r="I82" s="8">
        <v>0</v>
      </c>
      <c r="J82" s="8"/>
      <c r="K82" s="8"/>
      <c r="L82" s="8">
        <v>0</v>
      </c>
      <c r="M82" s="8">
        <v>0</v>
      </c>
      <c r="N82" s="106"/>
      <c r="O82" s="107"/>
      <c r="P82" s="49"/>
    </row>
    <row r="83" spans="1:16" hidden="1" thickBot="1">
      <c r="A83" s="49"/>
      <c r="B83" s="102">
        <v>58</v>
      </c>
      <c r="C83" s="10">
        <v>49120</v>
      </c>
      <c r="D83" s="103"/>
      <c r="E83" s="7" t="s">
        <v>76</v>
      </c>
      <c r="F83" s="8">
        <v>0</v>
      </c>
      <c r="G83" s="8">
        <v>0</v>
      </c>
      <c r="H83" s="8">
        <v>0</v>
      </c>
      <c r="I83" s="8">
        <v>0</v>
      </c>
      <c r="J83" s="8"/>
      <c r="K83" s="8"/>
      <c r="L83" s="8">
        <v>0</v>
      </c>
      <c r="M83" s="8">
        <v>0</v>
      </c>
      <c r="N83" s="106"/>
      <c r="O83" s="107"/>
      <c r="P83" s="49"/>
    </row>
    <row r="84" spans="1:16" thickBot="1">
      <c r="A84" s="49"/>
      <c r="B84" s="102">
        <v>59</v>
      </c>
      <c r="C84" s="10">
        <v>50001</v>
      </c>
      <c r="D84" s="103" t="str">
        <f>+'ANEXO N°1 (DDJJ 1847)'!B140</f>
        <v>3.02.01.00</v>
      </c>
      <c r="E84" s="7" t="s">
        <v>77</v>
      </c>
      <c r="F84" s="8">
        <v>0</v>
      </c>
      <c r="G84" s="8">
        <v>748000</v>
      </c>
      <c r="H84" s="8">
        <v>0</v>
      </c>
      <c r="I84" s="8">
        <v>748000</v>
      </c>
      <c r="J84" s="8"/>
      <c r="K84" s="8"/>
      <c r="L84" s="8">
        <v>0</v>
      </c>
      <c r="M84" s="8">
        <v>748000</v>
      </c>
      <c r="N84" s="106">
        <f>+'R12 14A'!L7</f>
        <v>1660</v>
      </c>
      <c r="O84" s="107"/>
      <c r="P84" s="49"/>
    </row>
    <row r="85" spans="1:16" thickBot="1">
      <c r="A85" s="49"/>
      <c r="B85" s="102">
        <v>60</v>
      </c>
      <c r="C85" s="10">
        <v>50051</v>
      </c>
      <c r="D85" s="103" t="str">
        <f>+'ANEXO N°1 (DDJJ 1847)'!B142</f>
        <v>3.02.03.00</v>
      </c>
      <c r="E85" s="7" t="s">
        <v>78</v>
      </c>
      <c r="F85" s="8">
        <v>0</v>
      </c>
      <c r="G85" s="8">
        <v>255000</v>
      </c>
      <c r="H85" s="8">
        <v>0</v>
      </c>
      <c r="I85" s="8">
        <v>255000</v>
      </c>
      <c r="J85" s="8"/>
      <c r="K85" s="8"/>
      <c r="L85" s="8">
        <v>0</v>
      </c>
      <c r="M85" s="8">
        <v>255000</v>
      </c>
      <c r="N85" s="106">
        <f>+N84</f>
        <v>1660</v>
      </c>
      <c r="O85" s="107"/>
      <c r="P85" s="49"/>
    </row>
    <row r="86" spans="1:16" thickBot="1">
      <c r="A86" s="49"/>
      <c r="B86" s="102">
        <v>61</v>
      </c>
      <c r="C86" s="10">
        <v>51001</v>
      </c>
      <c r="D86" s="103" t="str">
        <f>+'ANEXO N°1 (DDJJ 1847)'!B133</f>
        <v>3.01.01.00</v>
      </c>
      <c r="E86" s="7" t="s">
        <v>79</v>
      </c>
      <c r="F86" s="8">
        <v>0</v>
      </c>
      <c r="G86" s="8">
        <v>1000000000</v>
      </c>
      <c r="H86" s="8">
        <v>0</v>
      </c>
      <c r="I86" s="8">
        <v>1000000000</v>
      </c>
      <c r="J86" s="8"/>
      <c r="K86" s="8"/>
      <c r="L86" s="8">
        <v>0</v>
      </c>
      <c r="M86" s="8">
        <v>1000000000</v>
      </c>
      <c r="N86" s="106">
        <f>+'R12 14A'!L4</f>
        <v>1657</v>
      </c>
      <c r="O86" s="107"/>
      <c r="P86" s="49"/>
    </row>
    <row r="87" spans="1:16" thickBot="1">
      <c r="A87" s="49"/>
      <c r="B87" s="108"/>
      <c r="C87" s="109"/>
      <c r="D87" s="110"/>
      <c r="E87" s="109"/>
      <c r="F87" s="111">
        <f t="shared" ref="F87:M87" si="2">SUM(F26:F86)</f>
        <v>4299463746.8095236</v>
      </c>
      <c r="G87" s="111">
        <f t="shared" si="2"/>
        <v>4299463746.8095245</v>
      </c>
      <c r="H87" s="111">
        <f t="shared" si="2"/>
        <v>1946524346.8095238</v>
      </c>
      <c r="I87" s="111">
        <f t="shared" si="2"/>
        <v>1946524346.8095238</v>
      </c>
      <c r="J87" s="111">
        <f t="shared" si="2"/>
        <v>1451335800</v>
      </c>
      <c r="K87" s="111">
        <f t="shared" si="2"/>
        <v>945521346.80952382</v>
      </c>
      <c r="L87" s="111">
        <f t="shared" si="2"/>
        <v>495188546.80952382</v>
      </c>
      <c r="M87" s="111">
        <f t="shared" si="2"/>
        <v>1001003000</v>
      </c>
      <c r="N87" s="112"/>
      <c r="O87" s="113"/>
      <c r="P87" s="49"/>
    </row>
    <row r="88" spans="1:16" ht="16.5" thickBot="1">
      <c r="A88" s="49"/>
      <c r="B88" s="114"/>
      <c r="C88" s="53"/>
      <c r="D88" s="53"/>
      <c r="E88" s="53"/>
      <c r="F88" s="53"/>
      <c r="G88" s="53"/>
      <c r="H88" s="53"/>
      <c r="I88" s="53"/>
      <c r="J88" s="53"/>
      <c r="K88" s="53"/>
      <c r="L88" s="49"/>
      <c r="M88" s="49"/>
      <c r="N88" s="115"/>
      <c r="O88" s="116">
        <f>SUM(O26:O87)</f>
        <v>640093230.76923072</v>
      </c>
      <c r="P88" s="49"/>
    </row>
    <row r="89" spans="1:16" ht="16.5" thickBot="1">
      <c r="A89" s="49"/>
      <c r="B89" s="117" t="s">
        <v>141</v>
      </c>
      <c r="C89" s="118"/>
      <c r="D89" s="118"/>
      <c r="E89" s="118"/>
      <c r="F89" s="118"/>
      <c r="G89" s="118"/>
      <c r="H89" s="118"/>
      <c r="I89" s="118"/>
      <c r="J89" s="118"/>
      <c r="K89" s="119"/>
      <c r="L89" s="94" t="s">
        <v>142</v>
      </c>
      <c r="M89" s="49"/>
      <c r="N89" s="115"/>
      <c r="O89" s="120">
        <f>+'[1]R14 AT2023'!R26</f>
        <v>640093230.76923084</v>
      </c>
      <c r="P89" s="49"/>
    </row>
    <row r="90" spans="1:16">
      <c r="A90" s="49"/>
      <c r="B90" s="121" t="s">
        <v>143</v>
      </c>
      <c r="C90" s="122"/>
      <c r="D90" s="94" t="s">
        <v>144</v>
      </c>
      <c r="E90" s="94" t="s">
        <v>145</v>
      </c>
      <c r="F90" s="94" t="s">
        <v>146</v>
      </c>
      <c r="G90" s="94" t="s">
        <v>147</v>
      </c>
      <c r="H90" s="94" t="s">
        <v>148</v>
      </c>
      <c r="I90" s="94" t="s">
        <v>149</v>
      </c>
      <c r="J90" s="94" t="s">
        <v>150</v>
      </c>
      <c r="K90" s="94" t="s">
        <v>151</v>
      </c>
      <c r="L90" s="98"/>
      <c r="M90" s="49"/>
      <c r="N90" s="51"/>
      <c r="O90" s="123"/>
      <c r="P90" s="49"/>
    </row>
    <row r="91" spans="1:16" ht="16.5" thickBot="1">
      <c r="A91" s="49"/>
      <c r="B91" s="124"/>
      <c r="C91" s="125"/>
      <c r="D91" s="126"/>
      <c r="E91" s="126"/>
      <c r="F91" s="126"/>
      <c r="G91" s="126"/>
      <c r="H91" s="126"/>
      <c r="I91" s="126"/>
      <c r="J91" s="126"/>
      <c r="K91" s="126" t="s">
        <v>152</v>
      </c>
      <c r="L91" s="98"/>
      <c r="M91" s="49"/>
      <c r="N91" s="51"/>
      <c r="O91" s="52"/>
      <c r="P91" s="49"/>
    </row>
    <row r="92" spans="1:16" ht="16.5" thickBot="1">
      <c r="A92" s="49"/>
      <c r="B92" s="127"/>
      <c r="C92" s="127">
        <f t="shared" ref="C92:J92" si="3">+F87</f>
        <v>4299463746.8095236</v>
      </c>
      <c r="D92" s="127">
        <f t="shared" si="3"/>
        <v>4299463746.8095245</v>
      </c>
      <c r="E92" s="127">
        <f t="shared" si="3"/>
        <v>1946524346.8095238</v>
      </c>
      <c r="F92" s="127">
        <f t="shared" si="3"/>
        <v>1946524346.8095238</v>
      </c>
      <c r="G92" s="127">
        <f t="shared" si="3"/>
        <v>1451335800</v>
      </c>
      <c r="H92" s="127">
        <f t="shared" si="3"/>
        <v>945521346.80952382</v>
      </c>
      <c r="I92" s="127">
        <f t="shared" si="3"/>
        <v>495188546.80952382</v>
      </c>
      <c r="J92" s="127">
        <f t="shared" si="3"/>
        <v>1001003000</v>
      </c>
      <c r="K92" s="127">
        <f>+J92-I92</f>
        <v>505814453.19047618</v>
      </c>
      <c r="L92" s="128">
        <v>15</v>
      </c>
      <c r="M92" s="49"/>
      <c r="N92" s="51"/>
      <c r="O92" s="52"/>
      <c r="P92" s="49"/>
    </row>
    <row r="93" spans="1:16">
      <c r="A93" s="49"/>
      <c r="B93" s="129" t="s">
        <v>153</v>
      </c>
      <c r="C93" s="53"/>
      <c r="D93" s="53"/>
      <c r="E93" s="53"/>
      <c r="F93" s="53"/>
      <c r="G93" s="53"/>
      <c r="H93" s="53"/>
      <c r="I93" s="53"/>
      <c r="J93" s="53"/>
      <c r="K93" s="53"/>
      <c r="L93" s="49"/>
      <c r="M93" s="49"/>
      <c r="N93" s="51"/>
      <c r="O93" s="52"/>
      <c r="P93" s="49"/>
    </row>
    <row r="94" spans="1:16" ht="16.5" thickBot="1">
      <c r="A94" s="49"/>
      <c r="B94" s="130"/>
      <c r="C94" s="53"/>
      <c r="D94" s="53"/>
      <c r="E94" s="53"/>
      <c r="F94" s="53"/>
      <c r="G94" s="53"/>
      <c r="H94" s="53"/>
      <c r="I94" s="53"/>
      <c r="J94" s="53"/>
      <c r="K94" s="53"/>
      <c r="L94" s="49"/>
      <c r="M94" s="49"/>
      <c r="N94" s="51"/>
      <c r="O94" s="52"/>
      <c r="P94" s="49"/>
    </row>
    <row r="95" spans="1:16" ht="16.5" thickBot="1">
      <c r="A95" s="49"/>
      <c r="B95" s="131" t="s">
        <v>154</v>
      </c>
      <c r="C95" s="132"/>
      <c r="D95" s="53"/>
      <c r="E95" s="53"/>
      <c r="F95" s="53"/>
      <c r="G95" s="53"/>
      <c r="H95" s="53"/>
      <c r="I95" s="53"/>
      <c r="J95" s="53"/>
      <c r="K95" s="53"/>
      <c r="L95" s="49"/>
      <c r="M95" s="49"/>
      <c r="N95" s="51"/>
      <c r="O95" s="52"/>
      <c r="P95" s="49"/>
    </row>
    <row r="96" spans="1:16" ht="16.5" thickBot="1">
      <c r="A96" s="49"/>
      <c r="B96" s="133"/>
      <c r="C96" s="134"/>
      <c r="D96" s="53"/>
      <c r="E96" s="53"/>
      <c r="F96" s="53"/>
      <c r="G96" s="53"/>
      <c r="H96" s="53"/>
      <c r="I96" s="53"/>
      <c r="J96" s="53"/>
      <c r="K96" s="53"/>
      <c r="L96" s="49"/>
      <c r="M96" s="49"/>
      <c r="N96" s="51"/>
      <c r="O96" s="52"/>
      <c r="P96" s="49"/>
    </row>
    <row r="97" spans="2:11">
      <c r="B97" s="135"/>
      <c r="C97" s="135"/>
      <c r="D97" s="135"/>
      <c r="E97" s="135"/>
      <c r="F97" s="135"/>
      <c r="G97" s="135"/>
      <c r="H97" s="135"/>
      <c r="I97" s="135"/>
      <c r="J97" s="135"/>
      <c r="K97" s="135"/>
    </row>
    <row r="98" spans="2:11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2:11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2:1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2:1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2:1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2:11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</row>
    <row r="104" spans="2:11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</row>
    <row r="105" spans="2:11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</row>
    <row r="106" spans="2:11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</row>
    <row r="107" spans="2:11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</row>
    <row r="108" spans="2:11"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</row>
    <row r="109" spans="2:11"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</row>
    <row r="110" spans="2:11"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</row>
    <row r="111" spans="2:11"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</row>
    <row r="112" spans="2:11"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</row>
    <row r="113" spans="2:11"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</row>
    <row r="114" spans="2:11"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</row>
    <row r="115" spans="2:11"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</row>
    <row r="116" spans="2:11"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</row>
    <row r="117" spans="2:11"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</row>
    <row r="118" spans="2:11"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</row>
    <row r="119" spans="2:11"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</row>
    <row r="120" spans="2:11"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</row>
    <row r="121" spans="2:11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</row>
    <row r="122" spans="2:11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</row>
    <row r="123" spans="2:11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</row>
    <row r="124" spans="2:11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</row>
    <row r="125" spans="2:11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</row>
    <row r="126" spans="2:11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</row>
    <row r="127" spans="2:11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</row>
    <row r="128" spans="2:11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</row>
    <row r="129" spans="2:11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</row>
    <row r="130" spans="2:11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</row>
    <row r="131" spans="2:11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</row>
    <row r="132" spans="2:11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</row>
    <row r="133" spans="2:11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</row>
    <row r="134" spans="2:11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</row>
    <row r="135" spans="2:11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</row>
    <row r="136" spans="2:11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</row>
    <row r="137" spans="2:11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</row>
    <row r="138" spans="2:11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</row>
    <row r="139" spans="2:11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</row>
    <row r="140" spans="2:11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</row>
    <row r="141" spans="2:11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</row>
    <row r="142" spans="2:11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</row>
    <row r="143" spans="2:11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</row>
    <row r="144" spans="2:11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</row>
    <row r="145" spans="2:11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</row>
    <row r="146" spans="2:11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</row>
    <row r="147" spans="2:11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</row>
    <row r="148" spans="2:11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</row>
    <row r="149" spans="2:11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</row>
    <row r="150" spans="2:11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</row>
    <row r="151" spans="2:11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</row>
    <row r="152" spans="2:11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</row>
    <row r="153" spans="2:11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</row>
    <row r="154" spans="2:11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</row>
    <row r="155" spans="2:11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</row>
    <row r="156" spans="2:11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</row>
    <row r="157" spans="2:11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</row>
    <row r="158" spans="2:11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</row>
    <row r="159" spans="2:11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</row>
    <row r="160" spans="2:11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</row>
    <row r="161" spans="2:11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</row>
    <row r="162" spans="2:11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</row>
    <row r="163" spans="2:11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</row>
    <row r="164" spans="2:11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</row>
    <row r="165" spans="2:11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</row>
    <row r="166" spans="2:11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</row>
    <row r="167" spans="2:11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</row>
    <row r="168" spans="2:11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</row>
    <row r="169" spans="2:11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</row>
    <row r="170" spans="2:11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</row>
    <row r="171" spans="2:11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</row>
    <row r="172" spans="2:11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</row>
    <row r="173" spans="2:11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</row>
    <row r="174" spans="2:11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</row>
    <row r="175" spans="2:11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</row>
    <row r="176" spans="2:11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</row>
    <row r="177" spans="2:11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</row>
    <row r="178" spans="2:11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</row>
    <row r="179" spans="2:11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</row>
    <row r="180" spans="2:11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</row>
    <row r="181" spans="2:11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</row>
    <row r="182" spans="2:11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</row>
    <row r="183" spans="2:11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</row>
    <row r="184" spans="2:11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</row>
    <row r="185" spans="2:11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</row>
    <row r="186" spans="2:11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</row>
    <row r="187" spans="2:11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</row>
    <row r="188" spans="2:11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</row>
    <row r="189" spans="2:11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</row>
    <row r="190" spans="2:11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</row>
    <row r="191" spans="2:11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</row>
    <row r="192" spans="2:11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</row>
    <row r="193" spans="2:11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</row>
    <row r="194" spans="2:11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</row>
    <row r="195" spans="2:11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</row>
    <row r="196" spans="2:11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</row>
    <row r="197" spans="2:11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</row>
    <row r="198" spans="2:11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</row>
    <row r="199" spans="2:11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</row>
    <row r="200" spans="2:11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</row>
    <row r="201" spans="2:11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</row>
    <row r="202" spans="2:11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</row>
    <row r="203" spans="2:11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</row>
    <row r="204" spans="2:11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</row>
    <row r="205" spans="2:11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</row>
    <row r="206" spans="2:11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</row>
    <row r="207" spans="2:11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</row>
    <row r="208" spans="2:11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</row>
    <row r="209" spans="2:11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</row>
    <row r="210" spans="2:11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</row>
    <row r="211" spans="2:11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</row>
    <row r="212" spans="2:11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</row>
    <row r="213" spans="2:11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</row>
    <row r="214" spans="2:11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</row>
    <row r="215" spans="2:11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</row>
    <row r="216" spans="2:11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</row>
    <row r="217" spans="2:11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</row>
    <row r="218" spans="2:11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</row>
    <row r="219" spans="2:11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</row>
    <row r="220" spans="2:11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</row>
    <row r="221" spans="2:11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</row>
    <row r="222" spans="2:11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</row>
    <row r="223" spans="2:11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</row>
    <row r="224" spans="2:11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</row>
    <row r="225" spans="2:11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</row>
    <row r="226" spans="2:11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</row>
    <row r="227" spans="2:11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</row>
    <row r="228" spans="2:11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</row>
    <row r="229" spans="2:11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</row>
    <row r="230" spans="2:11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</row>
    <row r="231" spans="2:11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</row>
    <row r="232" spans="2:11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</row>
    <row r="233" spans="2:11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</row>
    <row r="234" spans="2:11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</row>
    <row r="235" spans="2:11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</row>
    <row r="236" spans="2:11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</row>
    <row r="237" spans="2:11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</row>
    <row r="238" spans="2:11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</row>
    <row r="239" spans="2:11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</row>
    <row r="240" spans="2:11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</row>
    <row r="241" spans="2:11"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</row>
    <row r="242" spans="2:11"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</row>
    <row r="243" spans="2:11"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</row>
    <row r="244" spans="2:11"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</row>
    <row r="245" spans="2:11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</row>
    <row r="246" spans="2:11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</row>
    <row r="247" spans="2:11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</row>
    <row r="248" spans="2:11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</row>
    <row r="249" spans="2:11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</row>
    <row r="250" spans="2:11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</row>
    <row r="251" spans="2:11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</row>
    <row r="252" spans="2:11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</row>
    <row r="253" spans="2:11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</row>
    <row r="254" spans="2:11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</row>
    <row r="255" spans="2:11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</row>
    <row r="256" spans="2:11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</row>
    <row r="257" spans="2:11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</row>
    <row r="258" spans="2:11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</row>
    <row r="259" spans="2:11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</row>
    <row r="260" spans="2:11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</row>
    <row r="261" spans="2:11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</row>
    <row r="262" spans="2:11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</row>
    <row r="263" spans="2:11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</row>
    <row r="264" spans="2:11"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</row>
    <row r="265" spans="2:11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</row>
    <row r="266" spans="2:11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</row>
  </sheetData>
  <mergeCells count="44">
    <mergeCell ref="J90:J91"/>
    <mergeCell ref="K90:K91"/>
    <mergeCell ref="B95:C95"/>
    <mergeCell ref="B96:C96"/>
    <mergeCell ref="O24:O25"/>
    <mergeCell ref="B89:K89"/>
    <mergeCell ref="L89:L91"/>
    <mergeCell ref="B90:C91"/>
    <mergeCell ref="D90:D91"/>
    <mergeCell ref="E90:E91"/>
    <mergeCell ref="F90:F91"/>
    <mergeCell ref="G90:G91"/>
    <mergeCell ref="H90:H91"/>
    <mergeCell ref="I90:I91"/>
    <mergeCell ref="I24:I25"/>
    <mergeCell ref="J24:J25"/>
    <mergeCell ref="K24:K25"/>
    <mergeCell ref="L24:L25"/>
    <mergeCell ref="M24:M25"/>
    <mergeCell ref="N24:N25"/>
    <mergeCell ref="B19:D19"/>
    <mergeCell ref="E19:F19"/>
    <mergeCell ref="G19:H19"/>
    <mergeCell ref="B24:B25"/>
    <mergeCell ref="C24:C25"/>
    <mergeCell ref="D24:D25"/>
    <mergeCell ref="E24:E25"/>
    <mergeCell ref="F24:F25"/>
    <mergeCell ref="G24:G25"/>
    <mergeCell ref="H24:H25"/>
    <mergeCell ref="B11:F11"/>
    <mergeCell ref="H11:I11"/>
    <mergeCell ref="B12:G12"/>
    <mergeCell ref="B13:F13"/>
    <mergeCell ref="B17:D18"/>
    <mergeCell ref="E17:F18"/>
    <mergeCell ref="G17:H18"/>
    <mergeCell ref="I17:J17"/>
    <mergeCell ref="B8:D8"/>
    <mergeCell ref="E8:I8"/>
    <mergeCell ref="B9:D9"/>
    <mergeCell ref="E9:I9"/>
    <mergeCell ref="B10:G10"/>
    <mergeCell ref="H10:I10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2"/>
  <sheetViews>
    <sheetView showGridLines="0" topLeftCell="A163" zoomScale="172" zoomScaleNormal="172" zoomScaleSheetLayoutView="96" workbookViewId="0">
      <selection activeCell="C90" sqref="C90"/>
    </sheetView>
  </sheetViews>
  <sheetFormatPr baseColWidth="10" defaultColWidth="1" defaultRowHeight="14.25"/>
  <cols>
    <col min="1" max="1" width="3.42578125" style="153" customWidth="1"/>
    <col min="2" max="2" width="14.7109375" style="153" customWidth="1"/>
    <col min="3" max="3" width="97.140625" style="153" customWidth="1"/>
    <col min="4" max="250" width="11.42578125" style="141" customWidth="1"/>
    <col min="251" max="251" width="10" style="141" customWidth="1"/>
    <col min="252" max="252" width="69.7109375" style="141" customWidth="1"/>
    <col min="253" max="253" width="11.42578125" style="141" customWidth="1"/>
    <col min="254" max="254" width="1" style="141"/>
    <col min="255" max="255" width="1" style="141" customWidth="1"/>
    <col min="256" max="256" width="10" style="141" customWidth="1"/>
    <col min="257" max="257" width="97.140625" style="141" customWidth="1"/>
    <col min="258" max="258" width="17" style="141" customWidth="1"/>
    <col min="259" max="506" width="11.42578125" style="141" customWidth="1"/>
    <col min="507" max="507" width="10" style="141" customWidth="1"/>
    <col min="508" max="508" width="69.7109375" style="141" customWidth="1"/>
    <col min="509" max="509" width="11.42578125" style="141" customWidth="1"/>
    <col min="510" max="510" width="1" style="141"/>
    <col min="511" max="511" width="1" style="141" customWidth="1"/>
    <col min="512" max="512" width="10" style="141" customWidth="1"/>
    <col min="513" max="513" width="97.140625" style="141" customWidth="1"/>
    <col min="514" max="514" width="17" style="141" customWidth="1"/>
    <col min="515" max="762" width="11.42578125" style="141" customWidth="1"/>
    <col min="763" max="763" width="10" style="141" customWidth="1"/>
    <col min="764" max="764" width="69.7109375" style="141" customWidth="1"/>
    <col min="765" max="765" width="11.42578125" style="141" customWidth="1"/>
    <col min="766" max="766" width="1" style="141"/>
    <col min="767" max="767" width="1" style="141" customWidth="1"/>
    <col min="768" max="768" width="10" style="141" customWidth="1"/>
    <col min="769" max="769" width="97.140625" style="141" customWidth="1"/>
    <col min="770" max="770" width="17" style="141" customWidth="1"/>
    <col min="771" max="1018" width="11.42578125" style="141" customWidth="1"/>
    <col min="1019" max="1019" width="10" style="141" customWidth="1"/>
    <col min="1020" max="1020" width="69.7109375" style="141" customWidth="1"/>
    <col min="1021" max="1021" width="11.42578125" style="141" customWidth="1"/>
    <col min="1022" max="1022" width="1" style="141"/>
    <col min="1023" max="1023" width="1" style="141" customWidth="1"/>
    <col min="1024" max="1024" width="10" style="141" customWidth="1"/>
    <col min="1025" max="1025" width="97.140625" style="141" customWidth="1"/>
    <col min="1026" max="1026" width="17" style="141" customWidth="1"/>
    <col min="1027" max="1274" width="11.42578125" style="141" customWidth="1"/>
    <col min="1275" max="1275" width="10" style="141" customWidth="1"/>
    <col min="1276" max="1276" width="69.7109375" style="141" customWidth="1"/>
    <col min="1277" max="1277" width="11.42578125" style="141" customWidth="1"/>
    <col min="1278" max="1278" width="1" style="141"/>
    <col min="1279" max="1279" width="1" style="141" customWidth="1"/>
    <col min="1280" max="1280" width="10" style="141" customWidth="1"/>
    <col min="1281" max="1281" width="97.140625" style="141" customWidth="1"/>
    <col min="1282" max="1282" width="17" style="141" customWidth="1"/>
    <col min="1283" max="1530" width="11.42578125" style="141" customWidth="1"/>
    <col min="1531" max="1531" width="10" style="141" customWidth="1"/>
    <col min="1532" max="1532" width="69.7109375" style="141" customWidth="1"/>
    <col min="1533" max="1533" width="11.42578125" style="141" customWidth="1"/>
    <col min="1534" max="1534" width="1" style="141"/>
    <col min="1535" max="1535" width="1" style="141" customWidth="1"/>
    <col min="1536" max="1536" width="10" style="141" customWidth="1"/>
    <col min="1537" max="1537" width="97.140625" style="141" customWidth="1"/>
    <col min="1538" max="1538" width="17" style="141" customWidth="1"/>
    <col min="1539" max="1786" width="11.42578125" style="141" customWidth="1"/>
    <col min="1787" max="1787" width="10" style="141" customWidth="1"/>
    <col min="1788" max="1788" width="69.7109375" style="141" customWidth="1"/>
    <col min="1789" max="1789" width="11.42578125" style="141" customWidth="1"/>
    <col min="1790" max="1790" width="1" style="141"/>
    <col min="1791" max="1791" width="1" style="141" customWidth="1"/>
    <col min="1792" max="1792" width="10" style="141" customWidth="1"/>
    <col min="1793" max="1793" width="97.140625" style="141" customWidth="1"/>
    <col min="1794" max="1794" width="17" style="141" customWidth="1"/>
    <col min="1795" max="2042" width="11.42578125" style="141" customWidth="1"/>
    <col min="2043" max="2043" width="10" style="141" customWidth="1"/>
    <col min="2044" max="2044" width="69.7109375" style="141" customWidth="1"/>
    <col min="2045" max="2045" width="11.42578125" style="141" customWidth="1"/>
    <col min="2046" max="2046" width="1" style="141"/>
    <col min="2047" max="2047" width="1" style="141" customWidth="1"/>
    <col min="2048" max="2048" width="10" style="141" customWidth="1"/>
    <col min="2049" max="2049" width="97.140625" style="141" customWidth="1"/>
    <col min="2050" max="2050" width="17" style="141" customWidth="1"/>
    <col min="2051" max="2298" width="11.42578125" style="141" customWidth="1"/>
    <col min="2299" max="2299" width="10" style="141" customWidth="1"/>
    <col min="2300" max="2300" width="69.7109375" style="141" customWidth="1"/>
    <col min="2301" max="2301" width="11.42578125" style="141" customWidth="1"/>
    <col min="2302" max="2302" width="1" style="141"/>
    <col min="2303" max="2303" width="1" style="141" customWidth="1"/>
    <col min="2304" max="2304" width="10" style="141" customWidth="1"/>
    <col min="2305" max="2305" width="97.140625" style="141" customWidth="1"/>
    <col min="2306" max="2306" width="17" style="141" customWidth="1"/>
    <col min="2307" max="2554" width="11.42578125" style="141" customWidth="1"/>
    <col min="2555" max="2555" width="10" style="141" customWidth="1"/>
    <col min="2556" max="2556" width="69.7109375" style="141" customWidth="1"/>
    <col min="2557" max="2557" width="11.42578125" style="141" customWidth="1"/>
    <col min="2558" max="2558" width="1" style="141"/>
    <col min="2559" max="2559" width="1" style="141" customWidth="1"/>
    <col min="2560" max="2560" width="10" style="141" customWidth="1"/>
    <col min="2561" max="2561" width="97.140625" style="141" customWidth="1"/>
    <col min="2562" max="2562" width="17" style="141" customWidth="1"/>
    <col min="2563" max="2810" width="11.42578125" style="141" customWidth="1"/>
    <col min="2811" max="2811" width="10" style="141" customWidth="1"/>
    <col min="2812" max="2812" width="69.7109375" style="141" customWidth="1"/>
    <col min="2813" max="2813" width="11.42578125" style="141" customWidth="1"/>
    <col min="2814" max="2814" width="1" style="141"/>
    <col min="2815" max="2815" width="1" style="141" customWidth="1"/>
    <col min="2816" max="2816" width="10" style="141" customWidth="1"/>
    <col min="2817" max="2817" width="97.140625" style="141" customWidth="1"/>
    <col min="2818" max="2818" width="17" style="141" customWidth="1"/>
    <col min="2819" max="3066" width="11.42578125" style="141" customWidth="1"/>
    <col min="3067" max="3067" width="10" style="141" customWidth="1"/>
    <col min="3068" max="3068" width="69.7109375" style="141" customWidth="1"/>
    <col min="3069" max="3069" width="11.42578125" style="141" customWidth="1"/>
    <col min="3070" max="3070" width="1" style="141"/>
    <col min="3071" max="3071" width="1" style="141" customWidth="1"/>
    <col min="3072" max="3072" width="10" style="141" customWidth="1"/>
    <col min="3073" max="3073" width="97.140625" style="141" customWidth="1"/>
    <col min="3074" max="3074" width="17" style="141" customWidth="1"/>
    <col min="3075" max="3322" width="11.42578125" style="141" customWidth="1"/>
    <col min="3323" max="3323" width="10" style="141" customWidth="1"/>
    <col min="3324" max="3324" width="69.7109375" style="141" customWidth="1"/>
    <col min="3325" max="3325" width="11.42578125" style="141" customWidth="1"/>
    <col min="3326" max="3326" width="1" style="141"/>
    <col min="3327" max="3327" width="1" style="141" customWidth="1"/>
    <col min="3328" max="3328" width="10" style="141" customWidth="1"/>
    <col min="3329" max="3329" width="97.140625" style="141" customWidth="1"/>
    <col min="3330" max="3330" width="17" style="141" customWidth="1"/>
    <col min="3331" max="3578" width="11.42578125" style="141" customWidth="1"/>
    <col min="3579" max="3579" width="10" style="141" customWidth="1"/>
    <col min="3580" max="3580" width="69.7109375" style="141" customWidth="1"/>
    <col min="3581" max="3581" width="11.42578125" style="141" customWidth="1"/>
    <col min="3582" max="3582" width="1" style="141"/>
    <col min="3583" max="3583" width="1" style="141" customWidth="1"/>
    <col min="3584" max="3584" width="10" style="141" customWidth="1"/>
    <col min="3585" max="3585" width="97.140625" style="141" customWidth="1"/>
    <col min="3586" max="3586" width="17" style="141" customWidth="1"/>
    <col min="3587" max="3834" width="11.42578125" style="141" customWidth="1"/>
    <col min="3835" max="3835" width="10" style="141" customWidth="1"/>
    <col min="3836" max="3836" width="69.7109375" style="141" customWidth="1"/>
    <col min="3837" max="3837" width="11.42578125" style="141" customWidth="1"/>
    <col min="3838" max="3838" width="1" style="141"/>
    <col min="3839" max="3839" width="1" style="141" customWidth="1"/>
    <col min="3840" max="3840" width="10" style="141" customWidth="1"/>
    <col min="3841" max="3841" width="97.140625" style="141" customWidth="1"/>
    <col min="3842" max="3842" width="17" style="141" customWidth="1"/>
    <col min="3843" max="4090" width="11.42578125" style="141" customWidth="1"/>
    <col min="4091" max="4091" width="10" style="141" customWidth="1"/>
    <col min="4092" max="4092" width="69.7109375" style="141" customWidth="1"/>
    <col min="4093" max="4093" width="11.42578125" style="141" customWidth="1"/>
    <col min="4094" max="4094" width="1" style="141"/>
    <col min="4095" max="4095" width="1" style="141" customWidth="1"/>
    <col min="4096" max="4096" width="10" style="141" customWidth="1"/>
    <col min="4097" max="4097" width="97.140625" style="141" customWidth="1"/>
    <col min="4098" max="4098" width="17" style="141" customWidth="1"/>
    <col min="4099" max="4346" width="11.42578125" style="141" customWidth="1"/>
    <col min="4347" max="4347" width="10" style="141" customWidth="1"/>
    <col min="4348" max="4348" width="69.7109375" style="141" customWidth="1"/>
    <col min="4349" max="4349" width="11.42578125" style="141" customWidth="1"/>
    <col min="4350" max="4350" width="1" style="141"/>
    <col min="4351" max="4351" width="1" style="141" customWidth="1"/>
    <col min="4352" max="4352" width="10" style="141" customWidth="1"/>
    <col min="4353" max="4353" width="97.140625" style="141" customWidth="1"/>
    <col min="4354" max="4354" width="17" style="141" customWidth="1"/>
    <col min="4355" max="4602" width="11.42578125" style="141" customWidth="1"/>
    <col min="4603" max="4603" width="10" style="141" customWidth="1"/>
    <col min="4604" max="4604" width="69.7109375" style="141" customWidth="1"/>
    <col min="4605" max="4605" width="11.42578125" style="141" customWidth="1"/>
    <col min="4606" max="4606" width="1" style="141"/>
    <col min="4607" max="4607" width="1" style="141" customWidth="1"/>
    <col min="4608" max="4608" width="10" style="141" customWidth="1"/>
    <col min="4609" max="4609" width="97.140625" style="141" customWidth="1"/>
    <col min="4610" max="4610" width="17" style="141" customWidth="1"/>
    <col min="4611" max="4858" width="11.42578125" style="141" customWidth="1"/>
    <col min="4859" max="4859" width="10" style="141" customWidth="1"/>
    <col min="4860" max="4860" width="69.7109375" style="141" customWidth="1"/>
    <col min="4861" max="4861" width="11.42578125" style="141" customWidth="1"/>
    <col min="4862" max="4862" width="1" style="141"/>
    <col min="4863" max="4863" width="1" style="141" customWidth="1"/>
    <col min="4864" max="4864" width="10" style="141" customWidth="1"/>
    <col min="4865" max="4865" width="97.140625" style="141" customWidth="1"/>
    <col min="4866" max="4866" width="17" style="141" customWidth="1"/>
    <col min="4867" max="5114" width="11.42578125" style="141" customWidth="1"/>
    <col min="5115" max="5115" width="10" style="141" customWidth="1"/>
    <col min="5116" max="5116" width="69.7109375" style="141" customWidth="1"/>
    <col min="5117" max="5117" width="11.42578125" style="141" customWidth="1"/>
    <col min="5118" max="5118" width="1" style="141"/>
    <col min="5119" max="5119" width="1" style="141" customWidth="1"/>
    <col min="5120" max="5120" width="10" style="141" customWidth="1"/>
    <col min="5121" max="5121" width="97.140625" style="141" customWidth="1"/>
    <col min="5122" max="5122" width="17" style="141" customWidth="1"/>
    <col min="5123" max="5370" width="11.42578125" style="141" customWidth="1"/>
    <col min="5371" max="5371" width="10" style="141" customWidth="1"/>
    <col min="5372" max="5372" width="69.7109375" style="141" customWidth="1"/>
    <col min="5373" max="5373" width="11.42578125" style="141" customWidth="1"/>
    <col min="5374" max="5374" width="1" style="141"/>
    <col min="5375" max="5375" width="1" style="141" customWidth="1"/>
    <col min="5376" max="5376" width="10" style="141" customWidth="1"/>
    <col min="5377" max="5377" width="97.140625" style="141" customWidth="1"/>
    <col min="5378" max="5378" width="17" style="141" customWidth="1"/>
    <col min="5379" max="5626" width="11.42578125" style="141" customWidth="1"/>
    <col min="5627" max="5627" width="10" style="141" customWidth="1"/>
    <col min="5628" max="5628" width="69.7109375" style="141" customWidth="1"/>
    <col min="5629" max="5629" width="11.42578125" style="141" customWidth="1"/>
    <col min="5630" max="5630" width="1" style="141"/>
    <col min="5631" max="5631" width="1" style="141" customWidth="1"/>
    <col min="5632" max="5632" width="10" style="141" customWidth="1"/>
    <col min="5633" max="5633" width="97.140625" style="141" customWidth="1"/>
    <col min="5634" max="5634" width="17" style="141" customWidth="1"/>
    <col min="5635" max="5882" width="11.42578125" style="141" customWidth="1"/>
    <col min="5883" max="5883" width="10" style="141" customWidth="1"/>
    <col min="5884" max="5884" width="69.7109375" style="141" customWidth="1"/>
    <col min="5885" max="5885" width="11.42578125" style="141" customWidth="1"/>
    <col min="5886" max="5886" width="1" style="141"/>
    <col min="5887" max="5887" width="1" style="141" customWidth="1"/>
    <col min="5888" max="5888" width="10" style="141" customWidth="1"/>
    <col min="5889" max="5889" width="97.140625" style="141" customWidth="1"/>
    <col min="5890" max="5890" width="17" style="141" customWidth="1"/>
    <col min="5891" max="6138" width="11.42578125" style="141" customWidth="1"/>
    <col min="6139" max="6139" width="10" style="141" customWidth="1"/>
    <col min="6140" max="6140" width="69.7109375" style="141" customWidth="1"/>
    <col min="6141" max="6141" width="11.42578125" style="141" customWidth="1"/>
    <col min="6142" max="6142" width="1" style="141"/>
    <col min="6143" max="6143" width="1" style="141" customWidth="1"/>
    <col min="6144" max="6144" width="10" style="141" customWidth="1"/>
    <col min="6145" max="6145" width="97.140625" style="141" customWidth="1"/>
    <col min="6146" max="6146" width="17" style="141" customWidth="1"/>
    <col min="6147" max="6394" width="11.42578125" style="141" customWidth="1"/>
    <col min="6395" max="6395" width="10" style="141" customWidth="1"/>
    <col min="6396" max="6396" width="69.7109375" style="141" customWidth="1"/>
    <col min="6397" max="6397" width="11.42578125" style="141" customWidth="1"/>
    <col min="6398" max="6398" width="1" style="141"/>
    <col min="6399" max="6399" width="1" style="141" customWidth="1"/>
    <col min="6400" max="6400" width="10" style="141" customWidth="1"/>
    <col min="6401" max="6401" width="97.140625" style="141" customWidth="1"/>
    <col min="6402" max="6402" width="17" style="141" customWidth="1"/>
    <col min="6403" max="6650" width="11.42578125" style="141" customWidth="1"/>
    <col min="6651" max="6651" width="10" style="141" customWidth="1"/>
    <col min="6652" max="6652" width="69.7109375" style="141" customWidth="1"/>
    <col min="6653" max="6653" width="11.42578125" style="141" customWidth="1"/>
    <col min="6654" max="6654" width="1" style="141"/>
    <col min="6655" max="6655" width="1" style="141" customWidth="1"/>
    <col min="6656" max="6656" width="10" style="141" customWidth="1"/>
    <col min="6657" max="6657" width="97.140625" style="141" customWidth="1"/>
    <col min="6658" max="6658" width="17" style="141" customWidth="1"/>
    <col min="6659" max="6906" width="11.42578125" style="141" customWidth="1"/>
    <col min="6907" max="6907" width="10" style="141" customWidth="1"/>
    <col min="6908" max="6908" width="69.7109375" style="141" customWidth="1"/>
    <col min="6909" max="6909" width="11.42578125" style="141" customWidth="1"/>
    <col min="6910" max="6910" width="1" style="141"/>
    <col min="6911" max="6911" width="1" style="141" customWidth="1"/>
    <col min="6912" max="6912" width="10" style="141" customWidth="1"/>
    <col min="6913" max="6913" width="97.140625" style="141" customWidth="1"/>
    <col min="6914" max="6914" width="17" style="141" customWidth="1"/>
    <col min="6915" max="7162" width="11.42578125" style="141" customWidth="1"/>
    <col min="7163" max="7163" width="10" style="141" customWidth="1"/>
    <col min="7164" max="7164" width="69.7109375" style="141" customWidth="1"/>
    <col min="7165" max="7165" width="11.42578125" style="141" customWidth="1"/>
    <col min="7166" max="7166" width="1" style="141"/>
    <col min="7167" max="7167" width="1" style="141" customWidth="1"/>
    <col min="7168" max="7168" width="10" style="141" customWidth="1"/>
    <col min="7169" max="7169" width="97.140625" style="141" customWidth="1"/>
    <col min="7170" max="7170" width="17" style="141" customWidth="1"/>
    <col min="7171" max="7418" width="11.42578125" style="141" customWidth="1"/>
    <col min="7419" max="7419" width="10" style="141" customWidth="1"/>
    <col min="7420" max="7420" width="69.7109375" style="141" customWidth="1"/>
    <col min="7421" max="7421" width="11.42578125" style="141" customWidth="1"/>
    <col min="7422" max="7422" width="1" style="141"/>
    <col min="7423" max="7423" width="1" style="141" customWidth="1"/>
    <col min="7424" max="7424" width="10" style="141" customWidth="1"/>
    <col min="7425" max="7425" width="97.140625" style="141" customWidth="1"/>
    <col min="7426" max="7426" width="17" style="141" customWidth="1"/>
    <col min="7427" max="7674" width="11.42578125" style="141" customWidth="1"/>
    <col min="7675" max="7675" width="10" style="141" customWidth="1"/>
    <col min="7676" max="7676" width="69.7109375" style="141" customWidth="1"/>
    <col min="7677" max="7677" width="11.42578125" style="141" customWidth="1"/>
    <col min="7678" max="7678" width="1" style="141"/>
    <col min="7679" max="7679" width="1" style="141" customWidth="1"/>
    <col min="7680" max="7680" width="10" style="141" customWidth="1"/>
    <col min="7681" max="7681" width="97.140625" style="141" customWidth="1"/>
    <col min="7682" max="7682" width="17" style="141" customWidth="1"/>
    <col min="7683" max="7930" width="11.42578125" style="141" customWidth="1"/>
    <col min="7931" max="7931" width="10" style="141" customWidth="1"/>
    <col min="7932" max="7932" width="69.7109375" style="141" customWidth="1"/>
    <col min="7933" max="7933" width="11.42578125" style="141" customWidth="1"/>
    <col min="7934" max="7934" width="1" style="141"/>
    <col min="7935" max="7935" width="1" style="141" customWidth="1"/>
    <col min="7936" max="7936" width="10" style="141" customWidth="1"/>
    <col min="7937" max="7937" width="97.140625" style="141" customWidth="1"/>
    <col min="7938" max="7938" width="17" style="141" customWidth="1"/>
    <col min="7939" max="8186" width="11.42578125" style="141" customWidth="1"/>
    <col min="8187" max="8187" width="10" style="141" customWidth="1"/>
    <col min="8188" max="8188" width="69.7109375" style="141" customWidth="1"/>
    <col min="8189" max="8189" width="11.42578125" style="141" customWidth="1"/>
    <col min="8190" max="8190" width="1" style="141"/>
    <col min="8191" max="8191" width="1" style="141" customWidth="1"/>
    <col min="8192" max="8192" width="10" style="141" customWidth="1"/>
    <col min="8193" max="8193" width="97.140625" style="141" customWidth="1"/>
    <col min="8194" max="8194" width="17" style="141" customWidth="1"/>
    <col min="8195" max="8442" width="11.42578125" style="141" customWidth="1"/>
    <col min="8443" max="8443" width="10" style="141" customWidth="1"/>
    <col min="8444" max="8444" width="69.7109375" style="141" customWidth="1"/>
    <col min="8445" max="8445" width="11.42578125" style="141" customWidth="1"/>
    <col min="8446" max="8446" width="1" style="141"/>
    <col min="8447" max="8447" width="1" style="141" customWidth="1"/>
    <col min="8448" max="8448" width="10" style="141" customWidth="1"/>
    <col min="8449" max="8449" width="97.140625" style="141" customWidth="1"/>
    <col min="8450" max="8450" width="17" style="141" customWidth="1"/>
    <col min="8451" max="8698" width="11.42578125" style="141" customWidth="1"/>
    <col min="8699" max="8699" width="10" style="141" customWidth="1"/>
    <col min="8700" max="8700" width="69.7109375" style="141" customWidth="1"/>
    <col min="8701" max="8701" width="11.42578125" style="141" customWidth="1"/>
    <col min="8702" max="8702" width="1" style="141"/>
    <col min="8703" max="8703" width="1" style="141" customWidth="1"/>
    <col min="8704" max="8704" width="10" style="141" customWidth="1"/>
    <col min="8705" max="8705" width="97.140625" style="141" customWidth="1"/>
    <col min="8706" max="8706" width="17" style="141" customWidth="1"/>
    <col min="8707" max="8954" width="11.42578125" style="141" customWidth="1"/>
    <col min="8955" max="8955" width="10" style="141" customWidth="1"/>
    <col min="8956" max="8956" width="69.7109375" style="141" customWidth="1"/>
    <col min="8957" max="8957" width="11.42578125" style="141" customWidth="1"/>
    <col min="8958" max="8958" width="1" style="141"/>
    <col min="8959" max="8959" width="1" style="141" customWidth="1"/>
    <col min="8960" max="8960" width="10" style="141" customWidth="1"/>
    <col min="8961" max="8961" width="97.140625" style="141" customWidth="1"/>
    <col min="8962" max="8962" width="17" style="141" customWidth="1"/>
    <col min="8963" max="9210" width="11.42578125" style="141" customWidth="1"/>
    <col min="9211" max="9211" width="10" style="141" customWidth="1"/>
    <col min="9212" max="9212" width="69.7109375" style="141" customWidth="1"/>
    <col min="9213" max="9213" width="11.42578125" style="141" customWidth="1"/>
    <col min="9214" max="9214" width="1" style="141"/>
    <col min="9215" max="9215" width="1" style="141" customWidth="1"/>
    <col min="9216" max="9216" width="10" style="141" customWidth="1"/>
    <col min="9217" max="9217" width="97.140625" style="141" customWidth="1"/>
    <col min="9218" max="9218" width="17" style="141" customWidth="1"/>
    <col min="9219" max="9466" width="11.42578125" style="141" customWidth="1"/>
    <col min="9467" max="9467" width="10" style="141" customWidth="1"/>
    <col min="9468" max="9468" width="69.7109375" style="141" customWidth="1"/>
    <col min="9469" max="9469" width="11.42578125" style="141" customWidth="1"/>
    <col min="9470" max="9470" width="1" style="141"/>
    <col min="9471" max="9471" width="1" style="141" customWidth="1"/>
    <col min="9472" max="9472" width="10" style="141" customWidth="1"/>
    <col min="9473" max="9473" width="97.140625" style="141" customWidth="1"/>
    <col min="9474" max="9474" width="17" style="141" customWidth="1"/>
    <col min="9475" max="9722" width="11.42578125" style="141" customWidth="1"/>
    <col min="9723" max="9723" width="10" style="141" customWidth="1"/>
    <col min="9724" max="9724" width="69.7109375" style="141" customWidth="1"/>
    <col min="9725" max="9725" width="11.42578125" style="141" customWidth="1"/>
    <col min="9726" max="9726" width="1" style="141"/>
    <col min="9727" max="9727" width="1" style="141" customWidth="1"/>
    <col min="9728" max="9728" width="10" style="141" customWidth="1"/>
    <col min="9729" max="9729" width="97.140625" style="141" customWidth="1"/>
    <col min="9730" max="9730" width="17" style="141" customWidth="1"/>
    <col min="9731" max="9978" width="11.42578125" style="141" customWidth="1"/>
    <col min="9979" max="9979" width="10" style="141" customWidth="1"/>
    <col min="9980" max="9980" width="69.7109375" style="141" customWidth="1"/>
    <col min="9981" max="9981" width="11.42578125" style="141" customWidth="1"/>
    <col min="9982" max="9982" width="1" style="141"/>
    <col min="9983" max="9983" width="1" style="141" customWidth="1"/>
    <col min="9984" max="9984" width="10" style="141" customWidth="1"/>
    <col min="9985" max="9985" width="97.140625" style="141" customWidth="1"/>
    <col min="9986" max="9986" width="17" style="141" customWidth="1"/>
    <col min="9987" max="10234" width="11.42578125" style="141" customWidth="1"/>
    <col min="10235" max="10235" width="10" style="141" customWidth="1"/>
    <col min="10236" max="10236" width="69.7109375" style="141" customWidth="1"/>
    <col min="10237" max="10237" width="11.42578125" style="141" customWidth="1"/>
    <col min="10238" max="10238" width="1" style="141"/>
    <col min="10239" max="10239" width="1" style="141" customWidth="1"/>
    <col min="10240" max="10240" width="10" style="141" customWidth="1"/>
    <col min="10241" max="10241" width="97.140625" style="141" customWidth="1"/>
    <col min="10242" max="10242" width="17" style="141" customWidth="1"/>
    <col min="10243" max="10490" width="11.42578125" style="141" customWidth="1"/>
    <col min="10491" max="10491" width="10" style="141" customWidth="1"/>
    <col min="10492" max="10492" width="69.7109375" style="141" customWidth="1"/>
    <col min="10493" max="10493" width="11.42578125" style="141" customWidth="1"/>
    <col min="10494" max="10494" width="1" style="141"/>
    <col min="10495" max="10495" width="1" style="141" customWidth="1"/>
    <col min="10496" max="10496" width="10" style="141" customWidth="1"/>
    <col min="10497" max="10497" width="97.140625" style="141" customWidth="1"/>
    <col min="10498" max="10498" width="17" style="141" customWidth="1"/>
    <col min="10499" max="10746" width="11.42578125" style="141" customWidth="1"/>
    <col min="10747" max="10747" width="10" style="141" customWidth="1"/>
    <col min="10748" max="10748" width="69.7109375" style="141" customWidth="1"/>
    <col min="10749" max="10749" width="11.42578125" style="141" customWidth="1"/>
    <col min="10750" max="10750" width="1" style="141"/>
    <col min="10751" max="10751" width="1" style="141" customWidth="1"/>
    <col min="10752" max="10752" width="10" style="141" customWidth="1"/>
    <col min="10753" max="10753" width="97.140625" style="141" customWidth="1"/>
    <col min="10754" max="10754" width="17" style="141" customWidth="1"/>
    <col min="10755" max="11002" width="11.42578125" style="141" customWidth="1"/>
    <col min="11003" max="11003" width="10" style="141" customWidth="1"/>
    <col min="11004" max="11004" width="69.7109375" style="141" customWidth="1"/>
    <col min="11005" max="11005" width="11.42578125" style="141" customWidth="1"/>
    <col min="11006" max="11006" width="1" style="141"/>
    <col min="11007" max="11007" width="1" style="141" customWidth="1"/>
    <col min="11008" max="11008" width="10" style="141" customWidth="1"/>
    <col min="11009" max="11009" width="97.140625" style="141" customWidth="1"/>
    <col min="11010" max="11010" width="17" style="141" customWidth="1"/>
    <col min="11011" max="11258" width="11.42578125" style="141" customWidth="1"/>
    <col min="11259" max="11259" width="10" style="141" customWidth="1"/>
    <col min="11260" max="11260" width="69.7109375" style="141" customWidth="1"/>
    <col min="11261" max="11261" width="11.42578125" style="141" customWidth="1"/>
    <col min="11262" max="11262" width="1" style="141"/>
    <col min="11263" max="11263" width="1" style="141" customWidth="1"/>
    <col min="11264" max="11264" width="10" style="141" customWidth="1"/>
    <col min="11265" max="11265" width="97.140625" style="141" customWidth="1"/>
    <col min="11266" max="11266" width="17" style="141" customWidth="1"/>
    <col min="11267" max="11514" width="11.42578125" style="141" customWidth="1"/>
    <col min="11515" max="11515" width="10" style="141" customWidth="1"/>
    <col min="11516" max="11516" width="69.7109375" style="141" customWidth="1"/>
    <col min="11517" max="11517" width="11.42578125" style="141" customWidth="1"/>
    <col min="11518" max="11518" width="1" style="141"/>
    <col min="11519" max="11519" width="1" style="141" customWidth="1"/>
    <col min="11520" max="11520" width="10" style="141" customWidth="1"/>
    <col min="11521" max="11521" width="97.140625" style="141" customWidth="1"/>
    <col min="11522" max="11522" width="17" style="141" customWidth="1"/>
    <col min="11523" max="11770" width="11.42578125" style="141" customWidth="1"/>
    <col min="11771" max="11771" width="10" style="141" customWidth="1"/>
    <col min="11772" max="11772" width="69.7109375" style="141" customWidth="1"/>
    <col min="11773" max="11773" width="11.42578125" style="141" customWidth="1"/>
    <col min="11774" max="11774" width="1" style="141"/>
    <col min="11775" max="11775" width="1" style="141" customWidth="1"/>
    <col min="11776" max="11776" width="10" style="141" customWidth="1"/>
    <col min="11777" max="11777" width="97.140625" style="141" customWidth="1"/>
    <col min="11778" max="11778" width="17" style="141" customWidth="1"/>
    <col min="11779" max="12026" width="11.42578125" style="141" customWidth="1"/>
    <col min="12027" max="12027" width="10" style="141" customWidth="1"/>
    <col min="12028" max="12028" width="69.7109375" style="141" customWidth="1"/>
    <col min="12029" max="12029" width="11.42578125" style="141" customWidth="1"/>
    <col min="12030" max="12030" width="1" style="141"/>
    <col min="12031" max="12031" width="1" style="141" customWidth="1"/>
    <col min="12032" max="12032" width="10" style="141" customWidth="1"/>
    <col min="12033" max="12033" width="97.140625" style="141" customWidth="1"/>
    <col min="12034" max="12034" width="17" style="141" customWidth="1"/>
    <col min="12035" max="12282" width="11.42578125" style="141" customWidth="1"/>
    <col min="12283" max="12283" width="10" style="141" customWidth="1"/>
    <col min="12284" max="12284" width="69.7109375" style="141" customWidth="1"/>
    <col min="12285" max="12285" width="11.42578125" style="141" customWidth="1"/>
    <col min="12286" max="12286" width="1" style="141"/>
    <col min="12287" max="12287" width="1" style="141" customWidth="1"/>
    <col min="12288" max="12288" width="10" style="141" customWidth="1"/>
    <col min="12289" max="12289" width="97.140625" style="141" customWidth="1"/>
    <col min="12290" max="12290" width="17" style="141" customWidth="1"/>
    <col min="12291" max="12538" width="11.42578125" style="141" customWidth="1"/>
    <col min="12539" max="12539" width="10" style="141" customWidth="1"/>
    <col min="12540" max="12540" width="69.7109375" style="141" customWidth="1"/>
    <col min="12541" max="12541" width="11.42578125" style="141" customWidth="1"/>
    <col min="12542" max="12542" width="1" style="141"/>
    <col min="12543" max="12543" width="1" style="141" customWidth="1"/>
    <col min="12544" max="12544" width="10" style="141" customWidth="1"/>
    <col min="12545" max="12545" width="97.140625" style="141" customWidth="1"/>
    <col min="12546" max="12546" width="17" style="141" customWidth="1"/>
    <col min="12547" max="12794" width="11.42578125" style="141" customWidth="1"/>
    <col min="12795" max="12795" width="10" style="141" customWidth="1"/>
    <col min="12796" max="12796" width="69.7109375" style="141" customWidth="1"/>
    <col min="12797" max="12797" width="11.42578125" style="141" customWidth="1"/>
    <col min="12798" max="12798" width="1" style="141"/>
    <col min="12799" max="12799" width="1" style="141" customWidth="1"/>
    <col min="12800" max="12800" width="10" style="141" customWidth="1"/>
    <col min="12801" max="12801" width="97.140625" style="141" customWidth="1"/>
    <col min="12802" max="12802" width="17" style="141" customWidth="1"/>
    <col min="12803" max="13050" width="11.42578125" style="141" customWidth="1"/>
    <col min="13051" max="13051" width="10" style="141" customWidth="1"/>
    <col min="13052" max="13052" width="69.7109375" style="141" customWidth="1"/>
    <col min="13053" max="13053" width="11.42578125" style="141" customWidth="1"/>
    <col min="13054" max="13054" width="1" style="141"/>
    <col min="13055" max="13055" width="1" style="141" customWidth="1"/>
    <col min="13056" max="13056" width="10" style="141" customWidth="1"/>
    <col min="13057" max="13057" width="97.140625" style="141" customWidth="1"/>
    <col min="13058" max="13058" width="17" style="141" customWidth="1"/>
    <col min="13059" max="13306" width="11.42578125" style="141" customWidth="1"/>
    <col min="13307" max="13307" width="10" style="141" customWidth="1"/>
    <col min="13308" max="13308" width="69.7109375" style="141" customWidth="1"/>
    <col min="13309" max="13309" width="11.42578125" style="141" customWidth="1"/>
    <col min="13310" max="13310" width="1" style="141"/>
    <col min="13311" max="13311" width="1" style="141" customWidth="1"/>
    <col min="13312" max="13312" width="10" style="141" customWidth="1"/>
    <col min="13313" max="13313" width="97.140625" style="141" customWidth="1"/>
    <col min="13314" max="13314" width="17" style="141" customWidth="1"/>
    <col min="13315" max="13562" width="11.42578125" style="141" customWidth="1"/>
    <col min="13563" max="13563" width="10" style="141" customWidth="1"/>
    <col min="13564" max="13564" width="69.7109375" style="141" customWidth="1"/>
    <col min="13565" max="13565" width="11.42578125" style="141" customWidth="1"/>
    <col min="13566" max="13566" width="1" style="141"/>
    <col min="13567" max="13567" width="1" style="141" customWidth="1"/>
    <col min="13568" max="13568" width="10" style="141" customWidth="1"/>
    <col min="13569" max="13569" width="97.140625" style="141" customWidth="1"/>
    <col min="13570" max="13570" width="17" style="141" customWidth="1"/>
    <col min="13571" max="13818" width="11.42578125" style="141" customWidth="1"/>
    <col min="13819" max="13819" width="10" style="141" customWidth="1"/>
    <col min="13820" max="13820" width="69.7109375" style="141" customWidth="1"/>
    <col min="13821" max="13821" width="11.42578125" style="141" customWidth="1"/>
    <col min="13822" max="13822" width="1" style="141"/>
    <col min="13823" max="13823" width="1" style="141" customWidth="1"/>
    <col min="13824" max="13824" width="10" style="141" customWidth="1"/>
    <col min="13825" max="13825" width="97.140625" style="141" customWidth="1"/>
    <col min="13826" max="13826" width="17" style="141" customWidth="1"/>
    <col min="13827" max="14074" width="11.42578125" style="141" customWidth="1"/>
    <col min="14075" max="14075" width="10" style="141" customWidth="1"/>
    <col min="14076" max="14076" width="69.7109375" style="141" customWidth="1"/>
    <col min="14077" max="14077" width="11.42578125" style="141" customWidth="1"/>
    <col min="14078" max="14078" width="1" style="141"/>
    <col min="14079" max="14079" width="1" style="141" customWidth="1"/>
    <col min="14080" max="14080" width="10" style="141" customWidth="1"/>
    <col min="14081" max="14081" width="97.140625" style="141" customWidth="1"/>
    <col min="14082" max="14082" width="17" style="141" customWidth="1"/>
    <col min="14083" max="14330" width="11.42578125" style="141" customWidth="1"/>
    <col min="14331" max="14331" width="10" style="141" customWidth="1"/>
    <col min="14332" max="14332" width="69.7109375" style="141" customWidth="1"/>
    <col min="14333" max="14333" width="11.42578125" style="141" customWidth="1"/>
    <col min="14334" max="14334" width="1" style="141"/>
    <col min="14335" max="14335" width="1" style="141" customWidth="1"/>
    <col min="14336" max="14336" width="10" style="141" customWidth="1"/>
    <col min="14337" max="14337" width="97.140625" style="141" customWidth="1"/>
    <col min="14338" max="14338" width="17" style="141" customWidth="1"/>
    <col min="14339" max="14586" width="11.42578125" style="141" customWidth="1"/>
    <col min="14587" max="14587" width="10" style="141" customWidth="1"/>
    <col min="14588" max="14588" width="69.7109375" style="141" customWidth="1"/>
    <col min="14589" max="14589" width="11.42578125" style="141" customWidth="1"/>
    <col min="14590" max="14590" width="1" style="141"/>
    <col min="14591" max="14591" width="1" style="141" customWidth="1"/>
    <col min="14592" max="14592" width="10" style="141" customWidth="1"/>
    <col min="14593" max="14593" width="97.140625" style="141" customWidth="1"/>
    <col min="14594" max="14594" width="17" style="141" customWidth="1"/>
    <col min="14595" max="14842" width="11.42578125" style="141" customWidth="1"/>
    <col min="14843" max="14843" width="10" style="141" customWidth="1"/>
    <col min="14844" max="14844" width="69.7109375" style="141" customWidth="1"/>
    <col min="14845" max="14845" width="11.42578125" style="141" customWidth="1"/>
    <col min="14846" max="14846" width="1" style="141"/>
    <col min="14847" max="14847" width="1" style="141" customWidth="1"/>
    <col min="14848" max="14848" width="10" style="141" customWidth="1"/>
    <col min="14849" max="14849" width="97.140625" style="141" customWidth="1"/>
    <col min="14850" max="14850" width="17" style="141" customWidth="1"/>
    <col min="14851" max="15098" width="11.42578125" style="141" customWidth="1"/>
    <col min="15099" max="15099" width="10" style="141" customWidth="1"/>
    <col min="15100" max="15100" width="69.7109375" style="141" customWidth="1"/>
    <col min="15101" max="15101" width="11.42578125" style="141" customWidth="1"/>
    <col min="15102" max="15102" width="1" style="141"/>
    <col min="15103" max="15103" width="1" style="141" customWidth="1"/>
    <col min="15104" max="15104" width="10" style="141" customWidth="1"/>
    <col min="15105" max="15105" width="97.140625" style="141" customWidth="1"/>
    <col min="15106" max="15106" width="17" style="141" customWidth="1"/>
    <col min="15107" max="15354" width="11.42578125" style="141" customWidth="1"/>
    <col min="15355" max="15355" width="10" style="141" customWidth="1"/>
    <col min="15356" max="15356" width="69.7109375" style="141" customWidth="1"/>
    <col min="15357" max="15357" width="11.42578125" style="141" customWidth="1"/>
    <col min="15358" max="15358" width="1" style="141"/>
    <col min="15359" max="15359" width="1" style="141" customWidth="1"/>
    <col min="15360" max="15360" width="10" style="141" customWidth="1"/>
    <col min="15361" max="15361" width="97.140625" style="141" customWidth="1"/>
    <col min="15362" max="15362" width="17" style="141" customWidth="1"/>
    <col min="15363" max="15610" width="11.42578125" style="141" customWidth="1"/>
    <col min="15611" max="15611" width="10" style="141" customWidth="1"/>
    <col min="15612" max="15612" width="69.7109375" style="141" customWidth="1"/>
    <col min="15613" max="15613" width="11.42578125" style="141" customWidth="1"/>
    <col min="15614" max="15614" width="1" style="141"/>
    <col min="15615" max="15615" width="1" style="141" customWidth="1"/>
    <col min="15616" max="15616" width="10" style="141" customWidth="1"/>
    <col min="15617" max="15617" width="97.140625" style="141" customWidth="1"/>
    <col min="15618" max="15618" width="17" style="141" customWidth="1"/>
    <col min="15619" max="15866" width="11.42578125" style="141" customWidth="1"/>
    <col min="15867" max="15867" width="10" style="141" customWidth="1"/>
    <col min="15868" max="15868" width="69.7109375" style="141" customWidth="1"/>
    <col min="15869" max="15869" width="11.42578125" style="141" customWidth="1"/>
    <col min="15870" max="15870" width="1" style="141"/>
    <col min="15871" max="15871" width="1" style="141" customWidth="1"/>
    <col min="15872" max="15872" width="10" style="141" customWidth="1"/>
    <col min="15873" max="15873" width="97.140625" style="141" customWidth="1"/>
    <col min="15874" max="15874" width="17" style="141" customWidth="1"/>
    <col min="15875" max="16122" width="11.42578125" style="141" customWidth="1"/>
    <col min="16123" max="16123" width="10" style="141" customWidth="1"/>
    <col min="16124" max="16124" width="69.7109375" style="141" customWidth="1"/>
    <col min="16125" max="16125" width="11.42578125" style="141" customWidth="1"/>
    <col min="16126" max="16126" width="1" style="141"/>
    <col min="16127" max="16127" width="1" style="141" customWidth="1"/>
    <col min="16128" max="16128" width="10" style="141" customWidth="1"/>
    <col min="16129" max="16129" width="97.140625" style="141" customWidth="1"/>
    <col min="16130" max="16130" width="17" style="141" customWidth="1"/>
    <col min="16131" max="16378" width="11.42578125" style="141" customWidth="1"/>
    <col min="16379" max="16379" width="10" style="141" customWidth="1"/>
    <col min="16380" max="16380" width="69.7109375" style="141" customWidth="1"/>
    <col min="16381" max="16381" width="11.42578125" style="141" customWidth="1"/>
    <col min="16382" max="16384" width="1" style="141"/>
  </cols>
  <sheetData>
    <row r="1" spans="2:184" ht="18.75" customHeight="1" thickBot="1">
      <c r="B1" s="139" t="s">
        <v>159</v>
      </c>
      <c r="C1" s="140"/>
      <c r="GB1" s="142" t="s">
        <v>160</v>
      </c>
    </row>
    <row r="2" spans="2:184" ht="3.75" customHeight="1">
      <c r="B2" s="141"/>
      <c r="C2" s="141"/>
    </row>
    <row r="3" spans="2:184" ht="18.75" customHeight="1">
      <c r="B3" s="143" t="s">
        <v>161</v>
      </c>
      <c r="C3" s="144"/>
    </row>
    <row r="4" spans="2:184" ht="18.75" customHeight="1" thickBot="1">
      <c r="B4" s="145" t="s">
        <v>162</v>
      </c>
      <c r="C4" s="146"/>
    </row>
    <row r="5" spans="2:184" ht="19.5" customHeight="1" thickBot="1">
      <c r="B5" s="139" t="s">
        <v>163</v>
      </c>
      <c r="C5" s="140"/>
      <c r="GB5" s="142"/>
    </row>
    <row r="6" spans="2:184" ht="19.5" customHeight="1" thickBot="1">
      <c r="B6" s="139" t="s">
        <v>164</v>
      </c>
      <c r="C6" s="140"/>
      <c r="GB6" s="142"/>
    </row>
    <row r="7" spans="2:184" ht="24.75" customHeight="1" thickBot="1">
      <c r="B7" s="147" t="s">
        <v>165</v>
      </c>
      <c r="C7" s="148" t="s">
        <v>166</v>
      </c>
      <c r="GB7" s="142"/>
    </row>
    <row r="8" spans="2:184" ht="15" thickBot="1">
      <c r="B8" s="148" t="s">
        <v>167</v>
      </c>
      <c r="C8" s="148" t="s">
        <v>168</v>
      </c>
    </row>
    <row r="9" spans="2:184">
      <c r="B9" s="149" t="s">
        <v>169</v>
      </c>
      <c r="C9" s="150" t="s">
        <v>170</v>
      </c>
    </row>
    <row r="10" spans="2:184">
      <c r="B10" s="151" t="s">
        <v>171</v>
      </c>
      <c r="C10" s="152" t="s">
        <v>172</v>
      </c>
    </row>
    <row r="11" spans="2:184">
      <c r="B11" s="151" t="s">
        <v>173</v>
      </c>
      <c r="C11" s="152" t="s">
        <v>174</v>
      </c>
    </row>
    <row r="12" spans="2:184">
      <c r="B12" s="151" t="s">
        <v>175</v>
      </c>
      <c r="C12" s="152" t="s">
        <v>176</v>
      </c>
    </row>
    <row r="13" spans="2:184">
      <c r="B13" s="151" t="s">
        <v>177</v>
      </c>
      <c r="C13" s="152" t="s">
        <v>178</v>
      </c>
    </row>
    <row r="14" spans="2:184">
      <c r="B14" s="151" t="s">
        <v>179</v>
      </c>
      <c r="C14" s="152" t="s">
        <v>180</v>
      </c>
    </row>
    <row r="15" spans="2:184" s="153" customFormat="1">
      <c r="B15" s="151" t="s">
        <v>181</v>
      </c>
      <c r="C15" s="152" t="s">
        <v>182</v>
      </c>
    </row>
    <row r="16" spans="2:184" s="153" customFormat="1">
      <c r="B16" s="151" t="s">
        <v>183</v>
      </c>
      <c r="C16" s="152" t="s">
        <v>184</v>
      </c>
    </row>
    <row r="17" spans="2:3" s="153" customFormat="1">
      <c r="B17" s="151" t="s">
        <v>185</v>
      </c>
      <c r="C17" s="152" t="s">
        <v>186</v>
      </c>
    </row>
    <row r="18" spans="2:3" s="153" customFormat="1">
      <c r="B18" s="151" t="s">
        <v>187</v>
      </c>
      <c r="C18" s="152" t="s">
        <v>188</v>
      </c>
    </row>
    <row r="19" spans="2:3" s="153" customFormat="1" ht="12" customHeight="1">
      <c r="B19" s="151" t="s">
        <v>189</v>
      </c>
      <c r="C19" s="152" t="s">
        <v>190</v>
      </c>
    </row>
    <row r="20" spans="2:3" s="153" customFormat="1">
      <c r="B20" s="151" t="s">
        <v>191</v>
      </c>
      <c r="C20" s="152" t="s">
        <v>192</v>
      </c>
    </row>
    <row r="21" spans="2:3" s="153" customFormat="1" ht="12.75" customHeight="1">
      <c r="B21" s="151" t="s">
        <v>193</v>
      </c>
      <c r="C21" s="152" t="s">
        <v>194</v>
      </c>
    </row>
    <row r="22" spans="2:3" s="153" customFormat="1">
      <c r="B22" s="151" t="s">
        <v>195</v>
      </c>
      <c r="C22" s="152" t="s">
        <v>196</v>
      </c>
    </row>
    <row r="23" spans="2:3" s="153" customFormat="1">
      <c r="B23" s="151" t="s">
        <v>197</v>
      </c>
      <c r="C23" s="152" t="s">
        <v>198</v>
      </c>
    </row>
    <row r="24" spans="2:3" s="153" customFormat="1">
      <c r="B24" s="151" t="s">
        <v>199</v>
      </c>
      <c r="C24" s="152" t="s">
        <v>200</v>
      </c>
    </row>
    <row r="25" spans="2:3" s="153" customFormat="1">
      <c r="B25" s="151" t="s">
        <v>201</v>
      </c>
      <c r="C25" s="152" t="s">
        <v>202</v>
      </c>
    </row>
    <row r="26" spans="2:3" s="153" customFormat="1">
      <c r="B26" s="151" t="s">
        <v>203</v>
      </c>
      <c r="C26" s="152" t="s">
        <v>204</v>
      </c>
    </row>
    <row r="27" spans="2:3" s="153" customFormat="1">
      <c r="B27" s="151" t="s">
        <v>205</v>
      </c>
      <c r="C27" s="152" t="s">
        <v>206</v>
      </c>
    </row>
    <row r="28" spans="2:3" s="153" customFormat="1">
      <c r="B28" s="151" t="s">
        <v>207</v>
      </c>
      <c r="C28" s="152" t="s">
        <v>208</v>
      </c>
    </row>
    <row r="29" spans="2:3" s="153" customFormat="1">
      <c r="B29" s="151" t="s">
        <v>209</v>
      </c>
      <c r="C29" s="152" t="s">
        <v>210</v>
      </c>
    </row>
    <row r="30" spans="2:3" s="153" customFormat="1">
      <c r="B30" s="151" t="s">
        <v>211</v>
      </c>
      <c r="C30" s="152" t="s">
        <v>212</v>
      </c>
    </row>
    <row r="31" spans="2:3" s="153" customFormat="1">
      <c r="B31" s="151" t="s">
        <v>213</v>
      </c>
      <c r="C31" s="154" t="s">
        <v>214</v>
      </c>
    </row>
    <row r="32" spans="2:3" s="153" customFormat="1">
      <c r="B32" s="151" t="s">
        <v>215</v>
      </c>
      <c r="C32" s="152" t="s">
        <v>216</v>
      </c>
    </row>
    <row r="33" spans="2:3" s="153" customFormat="1">
      <c r="B33" s="151" t="s">
        <v>217</v>
      </c>
      <c r="C33" s="152" t="s">
        <v>218</v>
      </c>
    </row>
    <row r="34" spans="2:3">
      <c r="B34" s="151" t="s">
        <v>219</v>
      </c>
      <c r="C34" s="152" t="s">
        <v>220</v>
      </c>
    </row>
    <row r="35" spans="2:3">
      <c r="B35" s="151" t="s">
        <v>221</v>
      </c>
      <c r="C35" s="152" t="s">
        <v>222</v>
      </c>
    </row>
    <row r="36" spans="2:3">
      <c r="B36" s="151" t="s">
        <v>223</v>
      </c>
      <c r="C36" s="152" t="s">
        <v>224</v>
      </c>
    </row>
    <row r="37" spans="2:3">
      <c r="B37" s="151" t="s">
        <v>225</v>
      </c>
      <c r="C37" s="152" t="s">
        <v>226</v>
      </c>
    </row>
    <row r="38" spans="2:3">
      <c r="B38" s="151" t="s">
        <v>227</v>
      </c>
      <c r="C38" s="152" t="s">
        <v>228</v>
      </c>
    </row>
    <row r="39" spans="2:3">
      <c r="B39" s="151" t="s">
        <v>229</v>
      </c>
      <c r="C39" s="152" t="s">
        <v>230</v>
      </c>
    </row>
    <row r="40" spans="2:3">
      <c r="B40" s="151" t="s">
        <v>231</v>
      </c>
      <c r="C40" s="152" t="s">
        <v>232</v>
      </c>
    </row>
    <row r="41" spans="2:3">
      <c r="B41" s="151" t="s">
        <v>233</v>
      </c>
      <c r="C41" s="152" t="s">
        <v>234</v>
      </c>
    </row>
    <row r="42" spans="2:3" s="153" customFormat="1">
      <c r="B42" s="151" t="s">
        <v>235</v>
      </c>
      <c r="C42" s="152" t="s">
        <v>236</v>
      </c>
    </row>
    <row r="43" spans="2:3" s="153" customFormat="1">
      <c r="B43" s="151" t="s">
        <v>237</v>
      </c>
      <c r="C43" s="152" t="s">
        <v>238</v>
      </c>
    </row>
    <row r="44" spans="2:3" s="153" customFormat="1">
      <c r="B44" s="151" t="s">
        <v>239</v>
      </c>
      <c r="C44" s="152" t="s">
        <v>240</v>
      </c>
    </row>
    <row r="45" spans="2:3" s="153" customFormat="1">
      <c r="B45" s="151" t="s">
        <v>241</v>
      </c>
      <c r="C45" s="152" t="s">
        <v>242</v>
      </c>
    </row>
    <row r="46" spans="2:3" s="153" customFormat="1">
      <c r="B46" s="151" t="s">
        <v>243</v>
      </c>
      <c r="C46" s="152" t="s">
        <v>244</v>
      </c>
    </row>
    <row r="47" spans="2:3" s="153" customFormat="1">
      <c r="B47" s="151" t="s">
        <v>245</v>
      </c>
      <c r="C47" s="152" t="s">
        <v>246</v>
      </c>
    </row>
    <row r="48" spans="2:3" s="153" customFormat="1">
      <c r="B48" s="151" t="s">
        <v>247</v>
      </c>
      <c r="C48" s="152" t="s">
        <v>248</v>
      </c>
    </row>
    <row r="49" spans="2:3" s="153" customFormat="1">
      <c r="B49" s="151" t="s">
        <v>249</v>
      </c>
      <c r="C49" s="152" t="s">
        <v>250</v>
      </c>
    </row>
    <row r="50" spans="2:3" s="153" customFormat="1">
      <c r="B50" s="151" t="s">
        <v>251</v>
      </c>
      <c r="C50" s="154" t="s">
        <v>252</v>
      </c>
    </row>
    <row r="51" spans="2:3" s="153" customFormat="1">
      <c r="B51" s="151" t="s">
        <v>253</v>
      </c>
      <c r="C51" s="152" t="s">
        <v>254</v>
      </c>
    </row>
    <row r="52" spans="2:3" s="153" customFormat="1">
      <c r="B52" s="151" t="s">
        <v>255</v>
      </c>
      <c r="C52" s="152" t="s">
        <v>256</v>
      </c>
    </row>
    <row r="53" spans="2:3" s="153" customFormat="1">
      <c r="B53" s="151" t="s">
        <v>257</v>
      </c>
      <c r="C53" s="152" t="s">
        <v>258</v>
      </c>
    </row>
    <row r="54" spans="2:3" s="153" customFormat="1">
      <c r="B54" s="151" t="s">
        <v>259</v>
      </c>
      <c r="C54" s="152" t="s">
        <v>260</v>
      </c>
    </row>
    <row r="55" spans="2:3" s="153" customFormat="1">
      <c r="B55" s="151" t="s">
        <v>261</v>
      </c>
      <c r="C55" s="152" t="s">
        <v>262</v>
      </c>
    </row>
    <row r="56" spans="2:3" s="153" customFormat="1">
      <c r="B56" s="155" t="s">
        <v>263</v>
      </c>
      <c r="C56" s="156" t="s">
        <v>264</v>
      </c>
    </row>
    <row r="57" spans="2:3" s="153" customFormat="1">
      <c r="B57" s="155" t="s">
        <v>265</v>
      </c>
      <c r="C57" s="156" t="s">
        <v>266</v>
      </c>
    </row>
    <row r="58" spans="2:3" s="153" customFormat="1">
      <c r="B58" s="155" t="s">
        <v>267</v>
      </c>
      <c r="C58" s="156" t="s">
        <v>268</v>
      </c>
    </row>
    <row r="59" spans="2:3" s="153" customFormat="1">
      <c r="B59" s="151" t="s">
        <v>269</v>
      </c>
      <c r="C59" s="152" t="s">
        <v>270</v>
      </c>
    </row>
    <row r="60" spans="2:3" s="153" customFormat="1">
      <c r="B60" s="151" t="s">
        <v>271</v>
      </c>
      <c r="C60" s="152" t="s">
        <v>272</v>
      </c>
    </row>
    <row r="61" spans="2:3" s="153" customFormat="1">
      <c r="B61" s="151" t="s">
        <v>273</v>
      </c>
      <c r="C61" s="152" t="s">
        <v>274</v>
      </c>
    </row>
    <row r="62" spans="2:3" s="153" customFormat="1">
      <c r="B62" s="151" t="s">
        <v>275</v>
      </c>
      <c r="C62" s="152" t="s">
        <v>276</v>
      </c>
    </row>
    <row r="63" spans="2:3" s="153" customFormat="1">
      <c r="B63" s="151" t="s">
        <v>277</v>
      </c>
      <c r="C63" s="152" t="s">
        <v>278</v>
      </c>
    </row>
    <row r="64" spans="2:3" s="153" customFormat="1">
      <c r="B64" s="151" t="s">
        <v>279</v>
      </c>
      <c r="C64" s="152" t="s">
        <v>280</v>
      </c>
    </row>
    <row r="65" spans="2:184" s="153" customFormat="1">
      <c r="B65" s="151" t="s">
        <v>281</v>
      </c>
      <c r="C65" s="152" t="s">
        <v>282</v>
      </c>
    </row>
    <row r="66" spans="2:184" s="153" customFormat="1">
      <c r="B66" s="151" t="s">
        <v>283</v>
      </c>
      <c r="C66" s="152" t="s">
        <v>284</v>
      </c>
    </row>
    <row r="67" spans="2:184" s="153" customFormat="1">
      <c r="B67" s="151" t="s">
        <v>285</v>
      </c>
      <c r="C67" s="152" t="s">
        <v>286</v>
      </c>
    </row>
    <row r="68" spans="2:184" s="153" customFormat="1">
      <c r="B68" s="151" t="s">
        <v>287</v>
      </c>
      <c r="C68" s="152" t="s">
        <v>288</v>
      </c>
    </row>
    <row r="69" spans="2:184" s="153" customFormat="1">
      <c r="B69" s="151" t="s">
        <v>289</v>
      </c>
      <c r="C69" s="152" t="s">
        <v>290</v>
      </c>
    </row>
    <row r="70" spans="2:184" s="153" customFormat="1">
      <c r="B70" s="151" t="s">
        <v>291</v>
      </c>
      <c r="C70" s="152" t="s">
        <v>292</v>
      </c>
    </row>
    <row r="71" spans="2:184" s="153" customFormat="1">
      <c r="B71" s="151" t="s">
        <v>293</v>
      </c>
      <c r="C71" s="152" t="s">
        <v>294</v>
      </c>
    </row>
    <row r="72" spans="2:184" s="153" customFormat="1">
      <c r="B72" s="151" t="s">
        <v>295</v>
      </c>
      <c r="C72" s="152" t="s">
        <v>296</v>
      </c>
    </row>
    <row r="73" spans="2:184" s="153" customFormat="1">
      <c r="B73" s="151" t="s">
        <v>297</v>
      </c>
      <c r="C73" s="152" t="s">
        <v>298</v>
      </c>
    </row>
    <row r="74" spans="2:184" s="153" customFormat="1" ht="16.5" customHeight="1">
      <c r="B74" s="151" t="s">
        <v>299</v>
      </c>
      <c r="C74" s="152" t="s">
        <v>300</v>
      </c>
    </row>
    <row r="75" spans="2:184" s="153" customFormat="1" ht="16.5" customHeight="1" thickBot="1">
      <c r="B75" s="157"/>
      <c r="C75" s="158"/>
    </row>
    <row r="76" spans="2:184" ht="16.5" customHeight="1" thickBot="1">
      <c r="B76" s="139" t="s">
        <v>163</v>
      </c>
      <c r="C76" s="140"/>
    </row>
    <row r="77" spans="2:184" ht="15.75" customHeight="1" thickBot="1">
      <c r="B77" s="139" t="s">
        <v>164</v>
      </c>
      <c r="C77" s="140"/>
    </row>
    <row r="78" spans="2:184" ht="32.25" customHeight="1" thickBot="1">
      <c r="B78" s="147" t="str">
        <f>+$B$7</f>
        <v>Código ID Partida</v>
      </c>
      <c r="C78" s="148" t="str">
        <f>+$C$7</f>
        <v>Descripción</v>
      </c>
      <c r="GB78" s="142"/>
    </row>
    <row r="79" spans="2:184" ht="15.75" customHeight="1" thickBot="1">
      <c r="B79" s="148" t="s">
        <v>301</v>
      </c>
      <c r="C79" s="148" t="s">
        <v>302</v>
      </c>
    </row>
    <row r="80" spans="2:184">
      <c r="B80" s="159" t="s">
        <v>303</v>
      </c>
      <c r="C80" s="160" t="s">
        <v>304</v>
      </c>
    </row>
    <row r="81" spans="2:3">
      <c r="B81" s="151" t="s">
        <v>305</v>
      </c>
      <c r="C81" s="152" t="s">
        <v>306</v>
      </c>
    </row>
    <row r="82" spans="2:3">
      <c r="B82" s="151" t="s">
        <v>307</v>
      </c>
      <c r="C82" s="152" t="s">
        <v>308</v>
      </c>
    </row>
    <row r="83" spans="2:3">
      <c r="B83" s="151" t="s">
        <v>309</v>
      </c>
      <c r="C83" s="152" t="s">
        <v>310</v>
      </c>
    </row>
    <row r="84" spans="2:3" s="153" customFormat="1">
      <c r="B84" s="151" t="s">
        <v>311</v>
      </c>
      <c r="C84" s="152" t="str">
        <f>+C13</f>
        <v xml:space="preserve">Instrumentos derivados </v>
      </c>
    </row>
    <row r="85" spans="2:3" s="153" customFormat="1">
      <c r="B85" s="151" t="s">
        <v>312</v>
      </c>
      <c r="C85" s="152" t="s">
        <v>313</v>
      </c>
    </row>
    <row r="86" spans="2:3" s="153" customFormat="1">
      <c r="B86" s="151" t="s">
        <v>314</v>
      </c>
      <c r="C86" s="152" t="s">
        <v>315</v>
      </c>
    </row>
    <row r="87" spans="2:3" s="153" customFormat="1">
      <c r="B87" s="151" t="s">
        <v>316</v>
      </c>
      <c r="C87" s="152" t="s">
        <v>317</v>
      </c>
    </row>
    <row r="88" spans="2:3" s="153" customFormat="1">
      <c r="B88" s="151" t="s">
        <v>318</v>
      </c>
      <c r="C88" s="152" t="s">
        <v>319</v>
      </c>
    </row>
    <row r="89" spans="2:3" s="153" customFormat="1">
      <c r="B89" s="151" t="s">
        <v>320</v>
      </c>
      <c r="C89" s="152" t="s">
        <v>321</v>
      </c>
    </row>
    <row r="90" spans="2:3" s="153" customFormat="1">
      <c r="B90" s="151" t="s">
        <v>322</v>
      </c>
      <c r="C90" s="152" t="s">
        <v>323</v>
      </c>
    </row>
    <row r="91" spans="2:3" s="153" customFormat="1">
      <c r="B91" s="151" t="s">
        <v>324</v>
      </c>
      <c r="C91" s="152" t="s">
        <v>325</v>
      </c>
    </row>
    <row r="92" spans="2:3" s="153" customFormat="1" ht="28.5">
      <c r="B92" s="151" t="s">
        <v>326</v>
      </c>
      <c r="C92" s="152" t="s">
        <v>327</v>
      </c>
    </row>
    <row r="93" spans="2:3" s="153" customFormat="1" ht="12" customHeight="1">
      <c r="B93" s="151" t="s">
        <v>328</v>
      </c>
      <c r="C93" s="152" t="s">
        <v>329</v>
      </c>
    </row>
    <row r="94" spans="2:3" s="153" customFormat="1">
      <c r="B94" s="151" t="s">
        <v>330</v>
      </c>
      <c r="C94" s="152" t="s">
        <v>331</v>
      </c>
    </row>
    <row r="95" spans="2:3" s="153" customFormat="1">
      <c r="B95" s="151" t="s">
        <v>332</v>
      </c>
      <c r="C95" s="153" t="s">
        <v>333</v>
      </c>
    </row>
    <row r="96" spans="2:3" s="153" customFormat="1">
      <c r="B96" s="151" t="s">
        <v>334</v>
      </c>
      <c r="C96" s="152" t="s">
        <v>335</v>
      </c>
    </row>
    <row r="97" spans="2:3" s="153" customFormat="1">
      <c r="B97" s="151" t="s">
        <v>336</v>
      </c>
      <c r="C97" s="152" t="s">
        <v>337</v>
      </c>
    </row>
    <row r="98" spans="2:3" s="153" customFormat="1">
      <c r="B98" s="151" t="s">
        <v>338</v>
      </c>
      <c r="C98" s="152" t="s">
        <v>339</v>
      </c>
    </row>
    <row r="99" spans="2:3" s="153" customFormat="1">
      <c r="B99" s="151" t="s">
        <v>340</v>
      </c>
      <c r="C99" s="152" t="s">
        <v>341</v>
      </c>
    </row>
    <row r="100" spans="2:3" s="153" customFormat="1">
      <c r="B100" s="151" t="s">
        <v>342</v>
      </c>
      <c r="C100" s="152" t="s">
        <v>343</v>
      </c>
    </row>
    <row r="101" spans="2:3" s="153" customFormat="1">
      <c r="B101" s="151" t="s">
        <v>344</v>
      </c>
      <c r="C101" s="152" t="s">
        <v>345</v>
      </c>
    </row>
    <row r="102" spans="2:3" s="153" customFormat="1">
      <c r="B102" s="151" t="s">
        <v>346</v>
      </c>
      <c r="C102" s="152" t="s">
        <v>347</v>
      </c>
    </row>
    <row r="103" spans="2:3" s="153" customFormat="1">
      <c r="B103" s="151" t="s">
        <v>348</v>
      </c>
      <c r="C103" s="154" t="s">
        <v>349</v>
      </c>
    </row>
    <row r="104" spans="2:3">
      <c r="B104" s="151" t="s">
        <v>350</v>
      </c>
      <c r="C104" s="152" t="s">
        <v>306</v>
      </c>
    </row>
    <row r="105" spans="2:3">
      <c r="B105" s="151" t="s">
        <v>351</v>
      </c>
      <c r="C105" s="152" t="s">
        <v>308</v>
      </c>
    </row>
    <row r="106" spans="2:3">
      <c r="B106" s="151" t="s">
        <v>352</v>
      </c>
      <c r="C106" s="152" t="s">
        <v>353</v>
      </c>
    </row>
    <row r="107" spans="2:3">
      <c r="B107" s="151" t="s">
        <v>354</v>
      </c>
      <c r="C107" s="152" t="s">
        <v>355</v>
      </c>
    </row>
    <row r="108" spans="2:3">
      <c r="B108" s="151" t="s">
        <v>356</v>
      </c>
      <c r="C108" s="152" t="s">
        <v>357</v>
      </c>
    </row>
    <row r="109" spans="2:3">
      <c r="B109" s="151" t="s">
        <v>358</v>
      </c>
      <c r="C109" s="152" t="s">
        <v>290</v>
      </c>
    </row>
    <row r="110" spans="2:3">
      <c r="B110" s="151" t="s">
        <v>359</v>
      </c>
      <c r="C110" s="152" t="s">
        <v>360</v>
      </c>
    </row>
    <row r="111" spans="2:3">
      <c r="B111" s="151" t="s">
        <v>361</v>
      </c>
      <c r="C111" s="152" t="s">
        <v>362</v>
      </c>
    </row>
    <row r="112" spans="2:3">
      <c r="B112" s="161" t="s">
        <v>363</v>
      </c>
      <c r="C112" s="162" t="s">
        <v>364</v>
      </c>
    </row>
    <row r="113" spans="2:3">
      <c r="B113" s="151" t="s">
        <v>365</v>
      </c>
      <c r="C113" s="152" t="s">
        <v>366</v>
      </c>
    </row>
    <row r="114" spans="2:3">
      <c r="B114" s="151" t="s">
        <v>367</v>
      </c>
      <c r="C114" s="152" t="s">
        <v>368</v>
      </c>
    </row>
    <row r="115" spans="2:3">
      <c r="B115" s="151" t="s">
        <v>369</v>
      </c>
      <c r="C115" s="152" t="s">
        <v>370</v>
      </c>
    </row>
    <row r="116" spans="2:3">
      <c r="B116" s="151" t="s">
        <v>371</v>
      </c>
      <c r="C116" s="152" t="s">
        <v>372</v>
      </c>
    </row>
    <row r="117" spans="2:3">
      <c r="B117" s="151" t="s">
        <v>373</v>
      </c>
      <c r="C117" s="152" t="s">
        <v>374</v>
      </c>
    </row>
    <row r="118" spans="2:3">
      <c r="B118" s="151" t="s">
        <v>375</v>
      </c>
      <c r="C118" s="152" t="s">
        <v>376</v>
      </c>
    </row>
    <row r="119" spans="2:3">
      <c r="B119" s="151" t="s">
        <v>377</v>
      </c>
      <c r="C119" s="152" t="s">
        <v>378</v>
      </c>
    </row>
    <row r="120" spans="2:3">
      <c r="B120" s="151" t="s">
        <v>379</v>
      </c>
      <c r="C120" s="152" t="s">
        <v>380</v>
      </c>
    </row>
    <row r="121" spans="2:3" s="153" customFormat="1">
      <c r="B121" s="151" t="s">
        <v>381</v>
      </c>
      <c r="C121" s="152" t="s">
        <v>382</v>
      </c>
    </row>
    <row r="122" spans="2:3">
      <c r="B122" s="151" t="s">
        <v>383</v>
      </c>
      <c r="C122" s="152" t="s">
        <v>384</v>
      </c>
    </row>
    <row r="123" spans="2:3">
      <c r="B123" s="151" t="s">
        <v>385</v>
      </c>
      <c r="C123" s="152" t="s">
        <v>386</v>
      </c>
    </row>
    <row r="124" spans="2:3">
      <c r="B124" s="151" t="s">
        <v>387</v>
      </c>
      <c r="C124" s="152" t="s">
        <v>388</v>
      </c>
    </row>
    <row r="125" spans="2:3">
      <c r="B125" s="151" t="s">
        <v>389</v>
      </c>
      <c r="C125" s="152" t="s">
        <v>390</v>
      </c>
    </row>
    <row r="126" spans="2:3">
      <c r="B126" s="151" t="s">
        <v>391</v>
      </c>
      <c r="C126" s="152" t="s">
        <v>392</v>
      </c>
    </row>
    <row r="127" spans="2:3" ht="15" thickBot="1">
      <c r="B127" s="157"/>
      <c r="C127" s="158"/>
    </row>
    <row r="128" spans="2:3" ht="15.75" customHeight="1" thickBot="1">
      <c r="B128" s="139" t="s">
        <v>393</v>
      </c>
      <c r="C128" s="140"/>
    </row>
    <row r="129" spans="2:184" ht="15.75" customHeight="1" thickBot="1">
      <c r="B129" s="139" t="s">
        <v>164</v>
      </c>
      <c r="C129" s="140"/>
    </row>
    <row r="130" spans="2:184" ht="19.5" customHeight="1" thickBot="1">
      <c r="B130" s="139" t="s">
        <v>394</v>
      </c>
      <c r="C130" s="140"/>
    </row>
    <row r="131" spans="2:184" ht="30.75" customHeight="1" thickBot="1">
      <c r="B131" s="147" t="str">
        <f>+$B$7</f>
        <v>Código ID Partida</v>
      </c>
      <c r="C131" s="148" t="str">
        <f>+$C$7</f>
        <v>Descripción</v>
      </c>
      <c r="GB131" s="142"/>
    </row>
    <row r="132" spans="2:184">
      <c r="B132" s="151" t="s">
        <v>395</v>
      </c>
      <c r="C132" s="154" t="s">
        <v>396</v>
      </c>
    </row>
    <row r="133" spans="2:184">
      <c r="B133" s="151" t="s">
        <v>397</v>
      </c>
      <c r="C133" s="152" t="s">
        <v>398</v>
      </c>
    </row>
    <row r="134" spans="2:184">
      <c r="B134" s="151" t="s">
        <v>399</v>
      </c>
      <c r="C134" s="152" t="s">
        <v>400</v>
      </c>
    </row>
    <row r="135" spans="2:184">
      <c r="B135" s="151" t="s">
        <v>401</v>
      </c>
      <c r="C135" s="152" t="s">
        <v>402</v>
      </c>
    </row>
    <row r="136" spans="2:184">
      <c r="B136" s="151" t="s">
        <v>403</v>
      </c>
      <c r="C136" s="152" t="s">
        <v>404</v>
      </c>
    </row>
    <row r="137" spans="2:184">
      <c r="B137" s="151" t="s">
        <v>405</v>
      </c>
      <c r="C137" s="152" t="s">
        <v>406</v>
      </c>
    </row>
    <row r="138" spans="2:184">
      <c r="B138" s="151" t="s">
        <v>407</v>
      </c>
      <c r="C138" s="152" t="s">
        <v>408</v>
      </c>
    </row>
    <row r="139" spans="2:184">
      <c r="B139" s="151" t="s">
        <v>409</v>
      </c>
      <c r="C139" s="152" t="s">
        <v>410</v>
      </c>
    </row>
    <row r="140" spans="2:184">
      <c r="B140" s="151" t="s">
        <v>411</v>
      </c>
      <c r="C140" s="152" t="s">
        <v>412</v>
      </c>
    </row>
    <row r="141" spans="2:184">
      <c r="B141" s="151" t="s">
        <v>413</v>
      </c>
      <c r="C141" s="152" t="s">
        <v>414</v>
      </c>
    </row>
    <row r="142" spans="2:184">
      <c r="B142" s="151" t="s">
        <v>415</v>
      </c>
      <c r="C142" s="152" t="s">
        <v>416</v>
      </c>
    </row>
    <row r="143" spans="2:184">
      <c r="B143" s="151" t="s">
        <v>417</v>
      </c>
      <c r="C143" s="152" t="s">
        <v>418</v>
      </c>
    </row>
    <row r="144" spans="2:184">
      <c r="B144" s="151" t="s">
        <v>419</v>
      </c>
      <c r="C144" s="152" t="s">
        <v>420</v>
      </c>
    </row>
    <row r="145" spans="2:3" s="153" customFormat="1">
      <c r="B145" s="151" t="s">
        <v>421</v>
      </c>
      <c r="C145" s="152" t="s">
        <v>422</v>
      </c>
    </row>
    <row r="146" spans="2:3" s="153" customFormat="1">
      <c r="B146" s="151" t="s">
        <v>423</v>
      </c>
      <c r="C146" s="152" t="s">
        <v>424</v>
      </c>
    </row>
    <row r="147" spans="2:3" s="153" customFormat="1">
      <c r="B147" s="151" t="s">
        <v>425</v>
      </c>
      <c r="C147" s="152" t="s">
        <v>426</v>
      </c>
    </row>
    <row r="148" spans="2:3" s="153" customFormat="1">
      <c r="B148" s="151" t="s">
        <v>427</v>
      </c>
      <c r="C148" s="152" t="s">
        <v>428</v>
      </c>
    </row>
    <row r="149" spans="2:3" s="153" customFormat="1">
      <c r="B149" s="151" t="s">
        <v>429</v>
      </c>
      <c r="C149" s="152" t="s">
        <v>430</v>
      </c>
    </row>
    <row r="150" spans="2:3" s="153" customFormat="1">
      <c r="B150" s="151" t="s">
        <v>431</v>
      </c>
      <c r="C150" s="154" t="s">
        <v>432</v>
      </c>
    </row>
    <row r="151" spans="2:3" s="153" customFormat="1">
      <c r="B151" s="151" t="s">
        <v>433</v>
      </c>
      <c r="C151" s="152" t="s">
        <v>434</v>
      </c>
    </row>
    <row r="152" spans="2:3" s="153" customFormat="1">
      <c r="B152" s="151" t="s">
        <v>435</v>
      </c>
      <c r="C152" s="152" t="s">
        <v>436</v>
      </c>
    </row>
    <row r="153" spans="2:3" s="153" customFormat="1">
      <c r="B153" s="151" t="s">
        <v>437</v>
      </c>
      <c r="C153" s="152" t="s">
        <v>438</v>
      </c>
    </row>
    <row r="154" spans="2:3" s="153" customFormat="1">
      <c r="B154" s="151" t="s">
        <v>439</v>
      </c>
      <c r="C154" s="152" t="s">
        <v>440</v>
      </c>
    </row>
    <row r="155" spans="2:3" s="153" customFormat="1">
      <c r="B155" s="151" t="s">
        <v>441</v>
      </c>
      <c r="C155" s="152" t="s">
        <v>442</v>
      </c>
    </row>
    <row r="156" spans="2:3" s="153" customFormat="1">
      <c r="B156" s="151" t="s">
        <v>443</v>
      </c>
      <c r="C156" s="152" t="s">
        <v>444</v>
      </c>
    </row>
    <row r="157" spans="2:3" s="153" customFormat="1">
      <c r="B157" s="151" t="s">
        <v>445</v>
      </c>
      <c r="C157" s="154" t="s">
        <v>446</v>
      </c>
    </row>
    <row r="158" spans="2:3" s="153" customFormat="1">
      <c r="B158" s="151" t="s">
        <v>447</v>
      </c>
      <c r="C158" s="152" t="s">
        <v>448</v>
      </c>
    </row>
    <row r="159" spans="2:3" s="153" customFormat="1">
      <c r="B159" s="151" t="s">
        <v>449</v>
      </c>
      <c r="C159" s="152" t="s">
        <v>450</v>
      </c>
    </row>
    <row r="160" spans="2:3">
      <c r="B160" s="151" t="s">
        <v>451</v>
      </c>
      <c r="C160" s="152" t="s">
        <v>452</v>
      </c>
    </row>
    <row r="161" spans="2:3" ht="28.5">
      <c r="B161" s="151" t="s">
        <v>453</v>
      </c>
      <c r="C161" s="152" t="s">
        <v>454</v>
      </c>
    </row>
    <row r="162" spans="2:3">
      <c r="B162" s="151" t="s">
        <v>455</v>
      </c>
      <c r="C162" s="152" t="s">
        <v>456</v>
      </c>
    </row>
    <row r="163" spans="2:3">
      <c r="B163" s="151" t="s">
        <v>457</v>
      </c>
      <c r="C163" s="152" t="s">
        <v>458</v>
      </c>
    </row>
    <row r="164" spans="2:3">
      <c r="B164" s="151" t="s">
        <v>459</v>
      </c>
      <c r="C164" s="152" t="s">
        <v>460</v>
      </c>
    </row>
    <row r="165" spans="2:3">
      <c r="B165" s="151" t="s">
        <v>461</v>
      </c>
      <c r="C165" s="152" t="s">
        <v>462</v>
      </c>
    </row>
    <row r="166" spans="2:3">
      <c r="B166" s="151" t="s">
        <v>463</v>
      </c>
      <c r="C166" s="154" t="s">
        <v>464</v>
      </c>
    </row>
    <row r="167" spans="2:3">
      <c r="B167" s="151" t="s">
        <v>465</v>
      </c>
      <c r="C167" s="152" t="s">
        <v>466</v>
      </c>
    </row>
    <row r="168" spans="2:3">
      <c r="B168" s="151" t="s">
        <v>467</v>
      </c>
      <c r="C168" s="152" t="s">
        <v>468</v>
      </c>
    </row>
    <row r="169" spans="2:3">
      <c r="B169" s="151" t="s">
        <v>469</v>
      </c>
      <c r="C169" s="152" t="s">
        <v>470</v>
      </c>
    </row>
    <row r="170" spans="2:3" ht="28.5">
      <c r="B170" s="151" t="s">
        <v>471</v>
      </c>
      <c r="C170" s="152" t="s">
        <v>472</v>
      </c>
    </row>
    <row r="171" spans="2:3" s="153" customFormat="1">
      <c r="B171" s="151" t="s">
        <v>473</v>
      </c>
      <c r="C171" s="152" t="s">
        <v>474</v>
      </c>
    </row>
    <row r="172" spans="2:3" s="153" customFormat="1">
      <c r="B172" s="151" t="s">
        <v>475</v>
      </c>
      <c r="C172" s="152" t="s">
        <v>476</v>
      </c>
    </row>
    <row r="173" spans="2:3" s="153" customFormat="1">
      <c r="B173" s="151" t="s">
        <v>477</v>
      </c>
      <c r="C173" s="152" t="s">
        <v>478</v>
      </c>
    </row>
    <row r="174" spans="2:3" s="153" customFormat="1">
      <c r="B174" s="151" t="s">
        <v>479</v>
      </c>
      <c r="C174" s="152" t="s">
        <v>480</v>
      </c>
    </row>
    <row r="175" spans="2:3" s="153" customFormat="1">
      <c r="B175" s="151" t="s">
        <v>481</v>
      </c>
      <c r="C175" s="152" t="s">
        <v>482</v>
      </c>
    </row>
    <row r="176" spans="2:3" s="153" customFormat="1">
      <c r="B176" s="151" t="s">
        <v>483</v>
      </c>
      <c r="C176" s="152" t="s">
        <v>484</v>
      </c>
    </row>
    <row r="177" spans="2:3" s="153" customFormat="1">
      <c r="B177" s="151" t="s">
        <v>485</v>
      </c>
      <c r="C177" s="152" t="s">
        <v>486</v>
      </c>
    </row>
    <row r="178" spans="2:3" s="153" customFormat="1">
      <c r="B178" s="151" t="s">
        <v>487</v>
      </c>
      <c r="C178" s="152" t="s">
        <v>488</v>
      </c>
    </row>
    <row r="179" spans="2:3" s="153" customFormat="1">
      <c r="B179" s="151" t="s">
        <v>489</v>
      </c>
      <c r="C179" s="154" t="s">
        <v>490</v>
      </c>
    </row>
    <row r="180" spans="2:3" s="153" customFormat="1">
      <c r="B180" s="151" t="s">
        <v>491</v>
      </c>
      <c r="C180" s="152" t="s">
        <v>492</v>
      </c>
    </row>
    <row r="181" spans="2:3" s="153" customFormat="1">
      <c r="B181" s="151" t="s">
        <v>493</v>
      </c>
      <c r="C181" s="152" t="s">
        <v>494</v>
      </c>
    </row>
    <row r="182" spans="2:3" s="153" customFormat="1">
      <c r="B182" s="157"/>
      <c r="C182" s="158"/>
    </row>
  </sheetData>
  <mergeCells count="8">
    <mergeCell ref="B129:C129"/>
    <mergeCell ref="B130:C130"/>
    <mergeCell ref="B1:C1"/>
    <mergeCell ref="B5:C5"/>
    <mergeCell ref="B6:C6"/>
    <mergeCell ref="B76:C76"/>
    <mergeCell ref="B77:C77"/>
    <mergeCell ref="B128:C128"/>
  </mergeCells>
  <pageMargins left="0.7" right="0.7" top="0.75" bottom="0.75" header="0.3" footer="0.3"/>
  <pageSetup scale="69" orientation="portrait" r:id="rId1"/>
  <rowBreaks count="2" manualBreakCount="2">
    <brk id="75" min="1" max="2" man="1"/>
    <brk id="127" min="1" max="2" man="1"/>
  </rowBreaks>
  <colBreaks count="1" manualBreakCount="1">
    <brk id="3" max="5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antecedentes</vt:lpstr>
      <vt:lpstr>balance 2023 final </vt:lpstr>
      <vt:lpstr>R14 AT2024</vt:lpstr>
      <vt:lpstr>R12 14A</vt:lpstr>
      <vt:lpstr>ddjj1847 31122023</vt:lpstr>
      <vt:lpstr>ANEXO N°1 (DDJJ 1847)</vt:lpstr>
      <vt:lpstr>'ANEXO N°1 (DDJJ 1847)'!Área_de_impresión</vt:lpstr>
      <vt:lpstr>'R12 14A'!Área_de_impresión</vt:lpstr>
      <vt:lpstr>'R14 AT2024'!Área_de_impresión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2024-01-08T17:33:32Z</dcterms:created>
  <dcterms:modified xsi:type="dcterms:W3CDTF">2024-01-08T18:02:56Z</dcterms:modified>
</cp:coreProperties>
</file>