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F22 AT2023 " sheetId="22" r:id="rId1"/>
    <sheet name="apv" sheetId="21" r:id="rId2"/>
    <sheet name="tabla igc" sheetId="1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b" localSheetId="1">#REF!</definedName>
    <definedName name="\b" localSheetId="0">#REF!</definedName>
    <definedName name="\b">#REF!</definedName>
    <definedName name="\z" localSheetId="1">#REF!</definedName>
    <definedName name="\z" localSheetId="0">#REF!</definedName>
    <definedName name="\z">#REF!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S2DocOpenMode" hidden="1">"AS2DocumentEdit"</definedName>
    <definedName name="AYUDA">#REF!</definedName>
    <definedName name="casa" localSheetId="0">#REF!</definedName>
    <definedName name="casa">#REF!</definedName>
    <definedName name="CBDDSDSGSE" localSheetId="1">#REF!</definedName>
    <definedName name="CBDDSDSGSE" localSheetId="0">#REF!</definedName>
    <definedName name="CBDDSDSGSE">#REF!</definedName>
    <definedName name="CC" localSheetId="1">#REF!</definedName>
    <definedName name="CC" localSheetId="0">#REF!</definedName>
    <definedName name="CC">#REF!</definedName>
    <definedName name="CCCC" localSheetId="1">[1]bien!#REF!</definedName>
    <definedName name="CCCC" localSheetId="0">[1]bien!#REF!</definedName>
    <definedName name="CCCC" localSheetId="2">[1]bien!#REF!</definedName>
    <definedName name="CCCC">[1]bien!#REF!</definedName>
    <definedName name="CCCCC" localSheetId="1">[1]bien!#REF!</definedName>
    <definedName name="CCCCC" localSheetId="0">[1]bien!#REF!</definedName>
    <definedName name="CCCCC" localSheetId="2">[1]bien!#REF!</definedName>
    <definedName name="CCCCC">[1]bien!#REF!</definedName>
    <definedName name="CERTIFICADO" localSheetId="0">#REF!</definedName>
    <definedName name="CERTIFICADO" localSheetId="2">#REF!</definedName>
    <definedName name="CERTIFICADO">#REF!</definedName>
    <definedName name="DD" localSheetId="1">#REF!</definedName>
    <definedName name="DD" localSheetId="0">#REF!</definedName>
    <definedName name="DD">#REF!</definedName>
    <definedName name="ddd">#REF!</definedName>
    <definedName name="DFF" localSheetId="1">#REF!</definedName>
    <definedName name="DFF" localSheetId="0">#REF!</definedName>
    <definedName name="DFF">#REF!</definedName>
    <definedName name="DFFFD" localSheetId="1">#REF!</definedName>
    <definedName name="DFFFD" localSheetId="0">#REF!</definedName>
    <definedName name="DFFFD">#REF!</definedName>
    <definedName name="DOS" localSheetId="1">#REF!</definedName>
    <definedName name="DOS" localSheetId="0">#REF!</definedName>
    <definedName name="DOS">#REF!</definedName>
    <definedName name="EDEE" localSheetId="1">#REF!</definedName>
    <definedName name="EDEE" localSheetId="0">#REF!</definedName>
    <definedName name="EDEE">#REF!</definedName>
    <definedName name="Excel_BuiltIn_Print_Area_2_1" localSheetId="1">#REF!</definedName>
    <definedName name="Excel_BuiltIn_Print_Area_2_1" localSheetId="0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1">[1]bien!#REF!</definedName>
    <definedName name="fecha_act" localSheetId="0">[1]bien!#REF!</definedName>
    <definedName name="fecha_act" localSheetId="2">[1]bien!#REF!</definedName>
    <definedName name="fecha_act">[1]bien!#REF!</definedName>
    <definedName name="FF" localSheetId="1">#REF!</definedName>
    <definedName name="FF" localSheetId="0">#REF!</definedName>
    <definedName name="FF" localSheetId="2">#REF!</definedName>
    <definedName name="FF">#REF!</definedName>
    <definedName name="FFF" localSheetId="1">#REF!</definedName>
    <definedName name="FFF" localSheetId="0">#REF!</definedName>
    <definedName name="FFF">#REF!</definedName>
    <definedName name="FFFF" localSheetId="0">[1]bien!#REF!</definedName>
    <definedName name="FFFF">[1]bien!#REF!</definedName>
    <definedName name="FUT" localSheetId="2">#REF!</definedName>
    <definedName name="FUT">#REF!</definedName>
    <definedName name="g" localSheetId="0">#REF!</definedName>
    <definedName name="g">#REF!</definedName>
    <definedName name="ggg" localSheetId="0">#REF!</definedName>
    <definedName name="ggg">#REF!</definedName>
    <definedName name="GVKey">""</definedName>
    <definedName name="HGHHH" localSheetId="1">#REF!</definedName>
    <definedName name="HGHHH" localSheetId="0">#REF!</definedName>
    <definedName name="HGHHH">#REF!</definedName>
    <definedName name="HHHH" localSheetId="1">#REF!</definedName>
    <definedName name="HHHH" localSheetId="0">#REF!</definedName>
    <definedName name="HHHH">#REF!</definedName>
    <definedName name="HISTORICO">[1]bien!$F$11</definedName>
    <definedName name="INDICES" localSheetId="2">#REF!</definedName>
    <definedName name="INDICES">#REF!</definedName>
    <definedName name="inicial">'[1]calculos planilla'!$S$3:$U$14</definedName>
    <definedName name="INVERSION" localSheetId="1">#REF!</definedName>
    <definedName name="INVERSION" localSheetId="0">#REF!</definedName>
    <definedName name="INVERSION" localSheetId="2">#REF!</definedName>
    <definedName name="INVERSION">#REF!</definedName>
    <definedName name="ipc">'[1]calculos planilla'!$P$3:$Q$146</definedName>
    <definedName name="Ldeduc" localSheetId="2">#REF!</definedName>
    <definedName name="Ldeduc">#REF!</definedName>
    <definedName name="matriz" localSheetId="1">#REF!</definedName>
    <definedName name="matriz" localSheetId="0">#REF!</definedName>
    <definedName name="matriz">#REF!</definedName>
    <definedName name="matriz2" localSheetId="1">#REF!</definedName>
    <definedName name="matriz2" localSheetId="0">#REF!</definedName>
    <definedName name="matriz2">#REF!</definedName>
    <definedName name="mmm" localSheetId="0">#REF!</definedName>
    <definedName name="mmm">#REF!</definedName>
    <definedName name="MO">#REF!</definedName>
    <definedName name="mois">#REF!</definedName>
    <definedName name="operacion" localSheetId="1">#REF!</definedName>
    <definedName name="operacion" localSheetId="0">#REF!</definedName>
    <definedName name="operacion">#REF!</definedName>
    <definedName name="OPERACION1" localSheetId="1">#REF!</definedName>
    <definedName name="OPERACION1" localSheetId="0">#REF!</definedName>
    <definedName name="OPERACION1">#REF!</definedName>
    <definedName name="operacion4" localSheetId="0">#REF!</definedName>
    <definedName name="operacion4">#REF!</definedName>
    <definedName name="ORDENADO" localSheetId="0">#REF!</definedName>
    <definedName name="ORDENADO">#REF!</definedName>
    <definedName name="pert" localSheetId="0">#REF!</definedName>
    <definedName name="pert">#REF!</definedName>
    <definedName name="Resultado">#REF!</definedName>
    <definedName name="RRRR" localSheetId="1">#REF!</definedName>
    <definedName name="RRRR" localSheetId="0">#REF!</definedName>
    <definedName name="RRRR">#REF!</definedName>
    <definedName name="Sino">#REF!</definedName>
    <definedName name="SPSet">"current"</definedName>
    <definedName name="SPWS_WBID">""</definedName>
    <definedName name="SRDF" localSheetId="1">#REF!</definedName>
    <definedName name="SRDF" localSheetId="0">#REF!</definedName>
    <definedName name="SRDF" localSheetId="2">#REF!</definedName>
    <definedName name="SRDF">#REF!</definedName>
    <definedName name="ssss" localSheetId="0">#REF!</definedName>
    <definedName name="ssss">#REF!</definedName>
    <definedName name="T_ANTES_2014">#REF!</definedName>
    <definedName name="T_DESDE_2014">#REF!</definedName>
    <definedName name="TABLAS" localSheetId="1">#REF!</definedName>
    <definedName name="TABLAS" localSheetId="0">#REF!</definedName>
    <definedName name="TABLAS">#REF!</definedName>
    <definedName name="TextRefCopy1">#REF!</definedName>
    <definedName name="TextRefCopy10">#REF!</definedName>
    <definedName name="TextRefCopy11">#REF!</definedName>
    <definedName name="TextRefCopy14">#REF!</definedName>
    <definedName name="TextRefCopy15">#REF!</definedName>
    <definedName name="TextRefCopy21">#REF!</definedName>
    <definedName name="TextRefCopy22">#REF!</definedName>
    <definedName name="TextRefCopy24">#REF!</definedName>
    <definedName name="TextRefCopy28">#REF!</definedName>
    <definedName name="TextRefCopy3">#REF!</definedName>
    <definedName name="TextRefCopy33">#REF!</definedName>
    <definedName name="TextRefCopy34">#REF!</definedName>
    <definedName name="TextRefCopy35">#REF!</definedName>
    <definedName name="TextRefCopy38">#REF!</definedName>
    <definedName name="TextRefCopy39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RangeCount" hidden="1">40</definedName>
    <definedName name="TIPO">#REF!</definedName>
    <definedName name="TTTT" localSheetId="1">#REF!</definedName>
    <definedName name="TTTT" localSheetId="0">#REF!</definedName>
    <definedName name="TTTT">#REF!</definedName>
    <definedName name="UF">#REF!</definedName>
    <definedName name="v" localSheetId="1">'[2]Registrar '!$A$2:$B$182</definedName>
    <definedName name="v" localSheetId="0">'[5]Registrar '!$A$2:$B$182</definedName>
    <definedName name="v">'[3]Registrar '!$A$2:$B$182</definedName>
    <definedName name="VFGDGDS" localSheetId="1">#REF!</definedName>
    <definedName name="VFGDGDS" localSheetId="0">#REF!</definedName>
    <definedName name="VFGDGDS" localSheetId="2">#REF!</definedName>
    <definedName name="VFGDGDS">#REF!</definedName>
    <definedName name="Vutil">[1]bien!$G$17</definedName>
    <definedName name="XX" localSheetId="1">#REF!</definedName>
    <definedName name="XX" localSheetId="0">#REF!</definedName>
    <definedName name="XX" localSheetId="2">#REF!</definedName>
    <definedName name="XX">#REF!</definedName>
    <definedName name="XXX" localSheetId="1">#REF!</definedName>
    <definedName name="XXX" localSheetId="0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07" i="22" l="1"/>
  <c r="AE96" i="22"/>
  <c r="AE88" i="22"/>
  <c r="AE60" i="22"/>
  <c r="M20" i="22"/>
  <c r="AE18" i="22"/>
  <c r="AE26" i="22" s="1"/>
  <c r="AC446" i="22"/>
  <c r="Q442" i="22"/>
  <c r="Q441" i="22"/>
  <c r="Q440" i="22"/>
  <c r="AG427" i="22"/>
  <c r="F421" i="22"/>
  <c r="AE396" i="22"/>
  <c r="AE92" i="22"/>
  <c r="AE45" i="22"/>
  <c r="AE37" i="22"/>
  <c r="AE20" i="22"/>
  <c r="AE56" i="22" l="1"/>
  <c r="Y98" i="22" s="1"/>
  <c r="AE98" i="22" s="1"/>
  <c r="O110" i="22" s="1"/>
  <c r="AE30" i="22"/>
  <c r="E27" i="21" l="1"/>
  <c r="E28" i="21" s="1"/>
  <c r="E6" i="21" l="1"/>
  <c r="P39" i="11" l="1"/>
  <c r="E29" i="21" l="1"/>
  <c r="E31" i="21" s="1"/>
  <c r="E32" i="21" s="1"/>
  <c r="E33" i="21" s="1"/>
  <c r="F34" i="21"/>
  <c r="E34" i="21"/>
  <c r="F29" i="21"/>
  <c r="F26" i="21"/>
  <c r="F27" i="21" s="1"/>
  <c r="F28" i="21" s="1"/>
  <c r="E26" i="21"/>
  <c r="E19" i="21"/>
  <c r="E20" i="21" s="1"/>
  <c r="E15" i="21"/>
  <c r="B15" i="21"/>
  <c r="E14" i="21"/>
  <c r="E18" i="21" s="1"/>
  <c r="E9" i="21"/>
  <c r="E10" i="21" s="1"/>
  <c r="E11" i="21" s="1"/>
  <c r="B5" i="21"/>
  <c r="E16" i="21" l="1"/>
  <c r="F17" i="21" s="1"/>
  <c r="F18" i="21"/>
  <c r="F30" i="21"/>
  <c r="F31" i="21"/>
  <c r="F32" i="21" s="1"/>
  <c r="F33" i="21" s="1"/>
  <c r="O40" i="11" l="1"/>
  <c r="P40" i="11" s="1"/>
  <c r="E30" i="21" l="1"/>
  <c r="E50" i="11" l="1"/>
  <c r="C26" i="11" l="1"/>
</calcChain>
</file>

<file path=xl/sharedStrings.xml><?xml version="1.0" encoding="utf-8"?>
<sst xmlns="http://schemas.openxmlformats.org/spreadsheetml/2006/main" count="1294" uniqueCount="781">
  <si>
    <t>20% cuotas fondos de inversión adquiridas antes del 04.06.93, según art. 6 Transitorio Ley N° 19.247</t>
  </si>
  <si>
    <t>Diferencia de IA por crédito indebido por IDPC o por crédito indebido del art. 41 A en caso de empresas acogidas al régimen del art. 14 letras A) y D) N° 3, según art. 74 N° 4 LIR</t>
  </si>
  <si>
    <t>PPM puestos a disposición de los propietarios de empresas del régimen de transparencia tributaria del art. 14 letra D) N° 8 LIR</t>
  </si>
  <si>
    <t>Otros aumentos del ejercicio</t>
  </si>
  <si>
    <t>Retención adicional sobre rentas del art. 42 N° 1 LIR con tasa del 3%, por reintegro del préstamo tasa 0%, según  art. 9 letra a) (art. primero) Ley N° 21.252 (retención a trabajadores dependientes) o art. 11 letra a) Ley N° 21.323</t>
  </si>
  <si>
    <t>Corrección Monetaria Mensual</t>
  </si>
  <si>
    <t>2024                                         </t>
  </si>
  <si>
    <t>En la siguiente tabla se presentan los porcentajes de corrección monetaria para término de giro para los meses del año 2023:</t>
  </si>
  <si>
    <t>Porcentajes de Actualización Corrección Monetaria (Término de Giro), Año 2023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</si>
  <si>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</si>
  <si>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</si>
  <si>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</si>
  <si>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</si>
  <si>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</si>
  <si>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</si>
  <si>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</si>
  <si>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</si>
  <si>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</si>
  <si>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</si>
  <si>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</si>
  <si>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</si>
  <si>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Capital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</si>
  <si>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</si>
  <si>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</si>
  <si>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</si>
  <si>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</si>
  <si>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</si>
  <si>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</si>
  <si>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</si>
  <si>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</si>
  <si>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</si>
  <si>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</si>
  <si>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</si>
  <si>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</si>
  <si>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ipc 30/09/2010</t>
  </si>
  <si>
    <t>ipc 30/08/2023</t>
  </si>
  <si>
    <t>uf 31/12/2023</t>
  </si>
  <si>
    <t xml:space="preserve">8000 uf </t>
  </si>
  <si>
    <t>Información general para Personas Naturales</t>
  </si>
  <si>
    <t>Tabla de cálculo del Impuesto Global Complementario vigente para el año tributario 2024, para contribuyentes del artículo 52 de la LIR.</t>
  </si>
  <si>
    <t>Renta imponible anual</t>
  </si>
  <si>
    <t>Factor</t>
  </si>
  <si>
    <t>Cantidad a rebajar</t>
  </si>
  <si>
    <t>Desde</t>
  </si>
  <si>
    <t>Hasta</t>
  </si>
  <si>
    <t>$</t>
  </si>
  <si>
    <t>Exento</t>
  </si>
  <si>
    <t>y más</t>
  </si>
  <si>
    <t>FACTOR ART 72</t>
  </si>
  <si>
    <t>IPC</t>
  </si>
  <si>
    <t>Sueldos actualizados</t>
  </si>
  <si>
    <t>IUSC</t>
  </si>
  <si>
    <t>APV método indirecto</t>
  </si>
  <si>
    <t>APV Directo</t>
  </si>
  <si>
    <t>Total APV</t>
  </si>
  <si>
    <t>ENTONCES</t>
  </si>
  <si>
    <t>APV descontado por planilla</t>
  </si>
  <si>
    <t>SUBTOTAL</t>
  </si>
  <si>
    <t>TOPE MÁXIMO SON 600 UF</t>
  </si>
  <si>
    <t>MAXIMO A REBAJAR</t>
  </si>
  <si>
    <t>TOPE linea sueldos</t>
  </si>
  <si>
    <t xml:space="preserve">RETIRO ANUAL DE APV </t>
  </si>
  <si>
    <t>CALCULO DE LA TASA IU</t>
  </si>
  <si>
    <t>BASE IMPONIBLE IGC LINEA</t>
  </si>
  <si>
    <t>IGC DETERMINADO</t>
  </si>
  <si>
    <t>MAS RETIRO APV</t>
  </si>
  <si>
    <t>NUEVA BASE IMPONIBLE</t>
  </si>
  <si>
    <t>NUEVO IGC</t>
  </si>
  <si>
    <t>MENOS IGC DETERMINADO</t>
  </si>
  <si>
    <t>DIFERENCIA</t>
  </si>
  <si>
    <t>TASA</t>
  </si>
  <si>
    <t>AJUSTE TASA</t>
  </si>
  <si>
    <t>IMPUESTO UNICO</t>
  </si>
  <si>
    <t>RETENCIÓN DE APV</t>
  </si>
  <si>
    <t>Valor UF 31.12.2023</t>
  </si>
  <si>
    <t xml:space="preserve">Monto a rebajar </t>
  </si>
  <si>
    <r>
      <rPr>
        <b/>
        <sz val="14"/>
        <color rgb="FF404040"/>
        <rFont val="Arial"/>
        <family val="2"/>
      </rPr>
      <t>AÑO  TRIBUTARIO  2023</t>
    </r>
  </si>
  <si>
    <r>
      <rPr>
        <b/>
        <sz val="6"/>
        <color rgb="FFFFFFFF"/>
        <rFont val="Arial"/>
        <family val="2"/>
      </rPr>
      <t>BASE IMPONIBLE IUSC O IGC O IA</t>
    </r>
  </si>
  <si>
    <r>
      <rPr>
        <b/>
        <sz val="6"/>
        <color rgb="FFFFFFFF"/>
        <rFont val="Arial"/>
        <family val="2"/>
      </rPr>
      <t>TIPOS  DE RENTAS Y REBAJAS</t>
    </r>
  </si>
  <si>
    <r>
      <rPr>
        <b/>
        <sz val="6"/>
        <color rgb="FFFFFFFF"/>
        <rFont val="Arial"/>
        <family val="2"/>
      </rPr>
      <t>CRÉDITO POR IMPUESTO DE PRIMERA CATEGORÍA</t>
    </r>
  </si>
  <si>
    <r>
      <rPr>
        <b/>
        <sz val="6"/>
        <color rgb="FFFFFFFF"/>
        <rFont val="Arial"/>
        <family val="2"/>
      </rPr>
      <t>RENTAS Y REBAJAS</t>
    </r>
  </si>
  <si>
    <r>
      <rPr>
        <sz val="8"/>
        <color rgb="FFFFFFFF"/>
        <rFont val="Arial"/>
        <family val="2"/>
      </rPr>
      <t>CON OBLIGACIÓN DE RESTITUCIÓN</t>
    </r>
  </si>
  <si>
    <r>
      <rPr>
        <sz val="8"/>
        <color rgb="FFFFFFFF"/>
        <rFont val="Arial"/>
        <family val="2"/>
      </rPr>
      <t>SIN OBLIGACIÓN DE RESTITUCIÓN</t>
    </r>
  </si>
  <si>
    <r>
      <rPr>
        <sz val="8"/>
        <color rgb="FFFFFFFF"/>
        <rFont val="Arial"/>
        <family val="2"/>
      </rPr>
      <t>Sin derecho a
devolución</t>
    </r>
  </si>
  <si>
    <r>
      <rPr>
        <sz val="8"/>
        <color rgb="FFFFFFFF"/>
        <rFont val="Arial"/>
        <family val="2"/>
      </rPr>
      <t>Con derecho a devolución</t>
    </r>
  </si>
  <si>
    <r>
      <rPr>
        <sz val="8"/>
        <color rgb="FFFFFFFF"/>
        <rFont val="Arial"/>
        <family val="2"/>
      </rPr>
      <t>Con derecho a
devolución</t>
    </r>
  </si>
  <si>
    <r>
      <rPr>
        <b/>
        <sz val="6"/>
        <color rgb="FF404040"/>
        <rFont val="Arial"/>
        <family val="2"/>
      </rPr>
      <t>RENTAS BRUTAS AFECTAS</t>
    </r>
  </si>
  <si>
    <r>
      <rPr>
        <sz val="8"/>
        <color rgb="FF404040"/>
        <rFont val="Arial"/>
        <family val="2"/>
      </rPr>
      <t>Retiros o remesas afectos al IGC o IA, según art. 14 letras A) y/o D) N° 3 LIR</t>
    </r>
  </si>
  <si>
    <r>
      <rPr>
        <sz val="8"/>
        <color rgb="FF404040"/>
        <rFont val="Arial"/>
        <family val="2"/>
      </rPr>
      <t>+</t>
    </r>
  </si>
  <si>
    <r>
      <rPr>
        <sz val="8"/>
        <color rgb="FF404040"/>
        <rFont val="Arial"/>
        <family val="2"/>
      </rPr>
      <t>Dividendos afectos al IGC o IA, según art.14 letras A) y/o D) N° 3 LIR</t>
    </r>
  </si>
  <si>
    <r>
      <rPr>
        <sz val="8"/>
        <color rgb="FF404040"/>
        <rFont val="Arial"/>
        <family val="2"/>
      </rPr>
      <t>Gastos rechazados y otras partidas referidos en el art. 21 inc. 3° LIR</t>
    </r>
  </si>
  <si>
    <r>
      <rPr>
        <sz val="8"/>
        <color rgb="FF404040"/>
        <rFont val="Arial"/>
        <family val="2"/>
      </rPr>
      <t>Rentas presuntas propias y/o de terceros, según art. 14 letra B) N° 2 y art. 34 LIR</t>
    </r>
  </si>
  <si>
    <t>Otras rentas propias y/o de terceros, provenientes de empresas que determinan su renta efectiva sin contabilidad completa, según art. 14 letra B) N° 1 LIR</t>
  </si>
  <si>
    <r>
      <rPr>
        <sz val="8"/>
        <color rgb="FF404040"/>
        <rFont val="Arial"/>
        <family val="2"/>
      </rPr>
      <t>Rentas asignada propias y/o de terceros, provenientes de empresas sujetas al art. 14 letra D) N° 8 LIR</t>
    </r>
  </si>
  <si>
    <r>
      <rPr>
        <sz val="8"/>
        <color rgb="FF404040"/>
        <rFont val="Arial"/>
        <family val="2"/>
      </rPr>
      <t>Rentas percibidas de los arts. 42 Nº 2 (honorarios) y 48 (rem. directores S.A.) LIR, según Recuadro N° 1</t>
    </r>
  </si>
  <si>
    <r>
      <rPr>
        <sz val="8"/>
        <color rgb="FF404040"/>
        <rFont val="Arial"/>
        <family val="2"/>
      </rPr>
      <t>Rentas de capitales mobiliarios (art. 20 N° 2 LIR), mayor valor en rescate de cuotas fondos mutuos y enajenación de acciones y derechos sociales (art. 17 N° 8 LIR) y retiros de ELD
(arts. 42 ter y quáter LIR)</t>
    </r>
  </si>
  <si>
    <r>
      <rPr>
        <sz val="8"/>
        <color rgb="FF404040"/>
        <rFont val="Arial"/>
        <family val="2"/>
      </rPr>
      <t>Rentas exentas del IGC, según art. 54 N° 3 LIR</t>
    </r>
  </si>
  <si>
    <r>
      <rPr>
        <sz val="8"/>
        <color rgb="FF404040"/>
        <rFont val="Arial"/>
        <family val="2"/>
      </rPr>
      <t>Otras rentas de fuente chilena afectas al IGC o IA (según instrucciones)</t>
    </r>
  </si>
  <si>
    <r>
      <rPr>
        <sz val="8"/>
        <color rgb="FF404040"/>
        <rFont val="Arial"/>
        <family val="2"/>
      </rPr>
      <t>Otras rentas de fuente extranjera afectas al IGC o IA (según instrucciones)</t>
    </r>
  </si>
  <si>
    <r>
      <rPr>
        <sz val="8"/>
        <color rgb="FF404040"/>
        <rFont val="Arial"/>
        <family val="2"/>
      </rPr>
      <t>Sueldos, pensiones y otras rentas similares de fuente nacional</t>
    </r>
  </si>
  <si>
    <t>Sueldos y otras rentas similares de fuente extranjera</t>
  </si>
  <si>
    <r>
      <rPr>
        <sz val="8"/>
        <color rgb="FF404040"/>
        <rFont val="Arial"/>
        <family val="2"/>
      </rPr>
      <t>Retiro único y extraordinario de fondos previsionales, establecido en la Ley N° 21.295</t>
    </r>
  </si>
  <si>
    <r>
      <rPr>
        <sz val="8"/>
        <color rgb="FF404040"/>
        <rFont val="Arial"/>
        <family val="2"/>
      </rPr>
      <t>Incremento por IDPC, según arts. 54 N° 1 y 62 LIR</t>
    </r>
  </si>
  <si>
    <t>Incremento por impuestos soportados en el
exterior, según art. 41 A LIR</t>
  </si>
  <si>
    <r>
      <rPr>
        <b/>
        <sz val="6"/>
        <color rgb="FF404040"/>
        <rFont val="Arial"/>
        <family val="2"/>
      </rPr>
      <t>ANVERSO - RENTAS AFECTAS - LINEAS 1 A 14</t>
    </r>
  </si>
  <si>
    <r>
      <rPr>
        <b/>
        <sz val="6"/>
        <color rgb="FF404040"/>
        <rFont val="Arial"/>
        <family val="2"/>
      </rPr>
      <t>REBAJAS A LA RENTA</t>
    </r>
  </si>
  <si>
    <r>
      <rPr>
        <sz val="8"/>
        <color rgb="FF404040"/>
        <rFont val="Arial"/>
        <family val="2"/>
      </rPr>
      <t xml:space="preserve">Impuesto Territorial pagado en el año </t>
    </r>
    <r>
      <rPr>
        <b/>
        <sz val="8"/>
        <color rgb="FF404040"/>
        <rFont val="Arial"/>
        <family val="2"/>
      </rPr>
      <t>2022</t>
    </r>
    <r>
      <rPr>
        <sz val="8"/>
        <color rgb="FF404040"/>
        <rFont val="Arial"/>
        <family val="2"/>
      </rPr>
      <t>, según art. 55 letra a) LIR</t>
    </r>
  </si>
  <si>
    <r>
      <rPr>
        <sz val="8"/>
        <color rgb="FF404040"/>
        <rFont val="Arial"/>
        <family val="2"/>
      </rPr>
      <t>Donaciones, según art. 7° Ley N° 16.282 y D.L.
N° 45 de 1973</t>
    </r>
  </si>
  <si>
    <r>
      <rPr>
        <sz val="8"/>
        <color rgb="FF404040"/>
        <rFont val="Arial"/>
        <family val="2"/>
      </rPr>
      <t>-</t>
    </r>
  </si>
  <si>
    <r>
      <rPr>
        <sz val="8"/>
        <color rgb="FF404040"/>
        <rFont val="Arial"/>
        <family val="2"/>
      </rPr>
      <t>Pérdida en operaciones de capitales mobiliarios y ganancias de capital según códigos 105, 155,152 y 1032 (arts. 54 N° 1 y 62 LIR)</t>
    </r>
  </si>
  <si>
    <r>
      <rPr>
        <sz val="8"/>
        <color rgb="FF404040"/>
        <rFont val="Arial"/>
        <family val="2"/>
      </rPr>
      <t>Rebaja por donaciones a entidades sin fines de lucro según nuevo Título VIII bis D.L. N° 3.063 de 1979 (incorporado por Ley N° 21.440), efectuadas por contribuyentes del IUSC, IGC o IA</t>
    </r>
  </si>
  <si>
    <r>
      <rPr>
        <sz val="8"/>
        <color rgb="FF404040"/>
        <rFont val="Arial"/>
        <family val="2"/>
      </rPr>
      <t>SUB TOTAL (Si declara IA trasladar a código 133 o  32)</t>
    </r>
  </si>
  <si>
    <r>
      <rPr>
        <sz val="8"/>
        <color rgb="FF404040"/>
        <rFont val="Arial"/>
        <family val="2"/>
      </rPr>
      <t>=</t>
    </r>
  </si>
  <si>
    <r>
      <rPr>
        <sz val="8"/>
        <color rgb="FF404040"/>
        <rFont val="Arial"/>
        <family val="2"/>
      </rPr>
      <t>Cotizaciones previsionales correspondientes al empresario o socio, según art. 55 letra b) LIR</t>
    </r>
  </si>
  <si>
    <r>
      <rPr>
        <sz val="8"/>
        <color rgb="FF404040"/>
        <rFont val="Arial"/>
        <family val="2"/>
      </rPr>
      <t>Intereses pagados por créditos con garantía hipotecaria, según art. 55 bis LIR</t>
    </r>
  </si>
  <si>
    <r>
      <rPr>
        <sz val="8"/>
        <color rgb="FF404040"/>
        <rFont val="Arial"/>
        <family val="2"/>
      </rPr>
      <t>Dividendos hipotecarios pagados por viviendas nuevas acogidas al D.F.L. Nº 2 de 1959, según
Ley N°19.622</t>
    </r>
  </si>
  <si>
    <r>
      <rPr>
        <sz val="8"/>
        <color rgb="FF404040"/>
        <rFont val="Arial"/>
        <family val="2"/>
      </rPr>
      <t>Ahorro previsional, según art.42 bis inc. 1° LIR</t>
    </r>
  </si>
  <si>
    <r>
      <rPr>
        <sz val="8"/>
        <color rgb="FF404040"/>
        <rFont val="Arial"/>
        <family val="2"/>
      </rPr>
      <t>BASE IMPONIBLE ANUAL DE IUSC o IGC (registre solo si diferencia es positiva)</t>
    </r>
  </si>
  <si>
    <r>
      <rPr>
        <b/>
        <sz val="6"/>
        <color rgb="FF404040"/>
        <rFont val="Arial"/>
        <family val="2"/>
      </rPr>
      <t>ANVERSO - REBAJAS A LA RENTA - LINEAS 15 A 22</t>
    </r>
  </si>
  <si>
    <r>
      <rPr>
        <b/>
        <sz val="6"/>
        <color rgb="FFFFFFFF"/>
        <rFont val="Arial"/>
        <family val="2"/>
      </rPr>
      <t>IUSC o IGC</t>
    </r>
  </si>
  <si>
    <r>
      <rPr>
        <sz val="8"/>
        <color rgb="FF404040"/>
        <rFont val="Arial"/>
        <family val="2"/>
      </rPr>
      <t>IGC o IUSC, según tabla (arts. 47, 52 o 52 bis LIR)</t>
    </r>
  </si>
  <si>
    <r>
      <rPr>
        <sz val="8"/>
        <color rgb="FF404040"/>
        <rFont val="Arial"/>
        <family val="2"/>
      </rPr>
      <t>IGC sobre intereses y otros rendimientos, según art. 54 bis LIR</t>
    </r>
  </si>
  <si>
    <r>
      <rPr>
        <sz val="8"/>
        <color rgb="FF404040"/>
        <rFont val="Arial"/>
        <family val="2"/>
      </rPr>
      <t>Reliquidación IGC por ganancias de capital, según art. 17 N° 8 letras a) literal v) y b) LIR</t>
    </r>
  </si>
  <si>
    <r>
      <rPr>
        <sz val="8"/>
        <color rgb="FF404040"/>
        <rFont val="Arial"/>
        <family val="2"/>
      </rPr>
      <t>Débito fiscal por ahorro neto negativo (Recuadro N° 3), según art. 3° transitorio numeral VI) Ley N° 20.780 (ex. art. 57 bis LIR)</t>
    </r>
  </si>
  <si>
    <r>
      <rPr>
        <sz val="8"/>
        <color rgb="FF404040"/>
        <rFont val="Arial"/>
        <family val="2"/>
      </rPr>
      <t>Débito fiscal por restitución crédito por IDPC, según art. 56 N° 3 inc. final LIR</t>
    </r>
  </si>
  <si>
    <r>
      <rPr>
        <sz val="8"/>
        <color rgb="FF404040"/>
        <rFont val="Arial"/>
        <family val="2"/>
      </rPr>
      <t>Tasa adicional de 10% de IGC, sobre cantidades declaradas en código 106, según art. 21 inc. 3° LIR</t>
    </r>
  </si>
  <si>
    <r>
      <rPr>
        <sz val="8"/>
        <color rgb="FF404040"/>
        <rFont val="Arial"/>
        <family val="2"/>
      </rPr>
      <t>Crédito al IGC, según art. 52 bis LIR</t>
    </r>
  </si>
  <si>
    <r>
      <rPr>
        <sz val="8"/>
        <color rgb="FF404040"/>
        <rFont val="Arial"/>
        <family val="2"/>
      </rPr>
      <t>Crédito por asignaciones por causa de muerte Ley N° 16.271, según art. 17 N° 8 letra b) literal vi) LIR</t>
    </r>
  </si>
  <si>
    <r>
      <rPr>
        <sz val="8"/>
        <color rgb="FF404040"/>
        <rFont val="Arial"/>
        <family val="2"/>
      </rPr>
      <t>Crédito al IGC por fomento forestal, según D.L. N° 701 de 1974</t>
    </r>
  </si>
  <si>
    <r>
      <rPr>
        <sz val="8"/>
        <color rgb="FF404040"/>
        <rFont val="Arial"/>
        <family val="2"/>
      </rPr>
      <t>Crédito proporcional al IGC por rentas exentas declaradas en código 152, según art. 56 N° 2 LIR</t>
    </r>
  </si>
  <si>
    <r>
      <rPr>
        <sz val="8"/>
        <color rgb="FF404040"/>
        <rFont val="Arial"/>
        <family val="2"/>
      </rPr>
      <t>Crédito al IGC por Impuesto Tasa Adicional, según ex. art. 21 LIR</t>
    </r>
  </si>
  <si>
    <r>
      <rPr>
        <sz val="8"/>
        <color rgb="FF404040"/>
        <rFont val="Arial"/>
        <family val="2"/>
      </rPr>
      <t>Crédito al IGC por donaciones para fines deportivos, según art. 62 y sgtes. Ley N° 19.712</t>
    </r>
  </si>
  <si>
    <r>
      <rPr>
        <sz val="8"/>
        <color rgb="FF404040"/>
        <rFont val="Arial"/>
        <family val="2"/>
      </rPr>
      <t>Crédito al IGC por IDPC sin derecho a devolución, según arts. 20 N° 1 letra a), 41 A N° 4 letra A) letra a) y 56 N° 3 LIR</t>
    </r>
  </si>
  <si>
    <r>
      <rPr>
        <sz val="8"/>
        <color rgb="FF404040"/>
        <rFont val="Arial"/>
        <family val="2"/>
      </rPr>
      <t>Crédito al IGC del 5% sobre total de retiros o dividendos que excedan de 310 UTA que tengan derecho a crédito por IDPC con obligación de restitución, según art. 56 N° 4 LIR</t>
    </r>
  </si>
  <si>
    <r>
      <rPr>
        <sz val="8"/>
        <color rgb="FF404040"/>
        <rFont val="Arial"/>
        <family val="2"/>
      </rPr>
      <t>Crédito al IGC por Impuesto Territorial pagado por explotación de bienes raíces no agrícolas, según art. 56 N° 5 LIR</t>
    </r>
  </si>
  <si>
    <r>
      <rPr>
        <sz val="8"/>
        <color rgb="FF404040"/>
        <rFont val="Arial"/>
        <family val="2"/>
      </rPr>
      <t>Crédito al IGC por art. 33 bis LIR, según art. 14 letra D) N°8 letra a) numeral (v) LIR</t>
    </r>
  </si>
  <si>
    <r>
      <rPr>
        <sz val="8"/>
        <color rgb="FF404040"/>
        <rFont val="Arial"/>
        <family val="2"/>
      </rPr>
      <t>Crédito al IGC o IUSC por gastos en educación, según art. 55 ter LIR</t>
    </r>
  </si>
  <si>
    <r>
      <rPr>
        <sz val="8"/>
        <color rgb="FF404040"/>
        <rFont val="Arial"/>
        <family val="2"/>
      </rPr>
      <t>Crédito al IGC o IUSC por donaciones para fines sociales, según art. 1° bis Ley N° 19.885</t>
    </r>
  </si>
  <si>
    <r>
      <rPr>
        <sz val="8"/>
        <color rgb="FF404040"/>
        <rFont val="Arial"/>
        <family val="2"/>
      </rPr>
      <t>Crédito al IGC por donaciones a universidades, institutos profesionales y centros de formación técnica, según art. 69 Ley N° 18.681</t>
    </r>
  </si>
  <si>
    <r>
      <rPr>
        <sz val="8"/>
        <color rgb="FF404040"/>
        <rFont val="Arial"/>
        <family val="2"/>
      </rPr>
      <t>Crédito al IGC por ingreso diferido, según art. 14 letra D) N°8 letra d) numeral (ii) LIR</t>
    </r>
  </si>
  <si>
    <r>
      <rPr>
        <sz val="8"/>
        <color rgb="FF404040"/>
        <rFont val="Arial"/>
        <family val="2"/>
      </rPr>
      <t>Crédito al IUSC  o IGC por impuestos soportados en el exterior, según arts. 41 A N°4 letra B) o N° 5 LIR</t>
    </r>
  </si>
  <si>
    <r>
      <rPr>
        <sz val="8"/>
        <color rgb="FF404040"/>
        <rFont val="Arial"/>
        <family val="2"/>
      </rPr>
      <t>Crédito al IGC o IUSC por IUSC, según art. 56 N° 2 LIR</t>
    </r>
  </si>
  <si>
    <r>
      <rPr>
        <sz val="8"/>
        <color rgb="FF404040"/>
        <rFont val="Arial"/>
        <family val="2"/>
      </rPr>
      <t>Crédito al IGC o IUSC por ahorro neto positivo (Recuadro N° 3), según art. 3° transitorio numeral VI) Ley N° 20.780 (ex. art. 57 bis LIR)</t>
    </r>
  </si>
  <si>
    <r>
      <rPr>
        <sz val="8"/>
        <color rgb="FF404040"/>
        <rFont val="Arial"/>
        <family val="2"/>
      </rPr>
      <t>Crédito al IGC o IUSC por IDPC con derecho a devolución, según art. 56 N° 3 LIR</t>
    </r>
  </si>
  <si>
    <r>
      <rPr>
        <sz val="8"/>
        <color rgb="FF404040"/>
        <rFont val="Arial"/>
        <family val="2"/>
      </rPr>
      <t>Crédito al IGC por impuestos soportados en el exterior, según art. 41 A N° 4 letra A) letra b) LIR</t>
    </r>
  </si>
  <si>
    <r>
      <rPr>
        <sz val="8"/>
        <color rgb="FF404040"/>
        <rFont val="Arial"/>
        <family val="2"/>
      </rPr>
      <t>Crédito al IGC por donaciones al Fondo Nacional de Reconstrucción, según arts. 5 y 9 Ley N° 20.444</t>
    </r>
  </si>
  <si>
    <r>
      <rPr>
        <sz val="8"/>
        <color rgb="FF404040"/>
        <rFont val="Arial"/>
        <family val="2"/>
      </rPr>
      <t>Crédito al IGC o IUSC por donaciones para fines culturales, según art.8 Ley N° 18.985</t>
    </r>
  </si>
  <si>
    <r>
      <rPr>
        <sz val="8"/>
        <color rgb="FF404040"/>
        <rFont val="Arial"/>
        <family val="2"/>
      </rPr>
      <t>IGC O IUSC, DÉBITO FISCAL Y/O TASA ADICIONAL DETERMINADO</t>
    </r>
  </si>
  <si>
    <r>
      <rPr>
        <b/>
        <sz val="6"/>
        <color rgb="FF404040"/>
        <rFont val="Arial"/>
        <family val="2"/>
      </rPr>
      <t>ANVERSO - IUSC o IGC - CREDITOS - LINEAS 23 A 50</t>
    </r>
  </si>
  <si>
    <r>
      <rPr>
        <b/>
        <sz val="6"/>
        <color rgb="FFFFFFFF"/>
        <rFont val="Arial"/>
        <family val="2"/>
      </rPr>
      <t>IMPUESTOS ANUALES A LA RENTA</t>
    </r>
  </si>
  <si>
    <r>
      <rPr>
        <b/>
        <sz val="6"/>
        <color rgb="FF404040"/>
        <rFont val="Arial"/>
        <family val="2"/>
      </rPr>
      <t>IMPUESTOS DETERMINADOS</t>
    </r>
  </si>
  <si>
    <r>
      <rPr>
        <b/>
        <sz val="6"/>
        <color rgb="FF404040"/>
        <rFont val="Arial"/>
        <family val="2"/>
      </rPr>
      <t>IMPUESTOS</t>
    </r>
  </si>
  <si>
    <r>
      <rPr>
        <b/>
        <sz val="6"/>
        <color rgb="FF404040"/>
        <rFont val="Arial"/>
        <family val="2"/>
      </rPr>
      <t>BASE IMPONIBLE</t>
    </r>
  </si>
  <si>
    <r>
      <rPr>
        <b/>
        <sz val="6"/>
        <color rgb="FF404040"/>
        <rFont val="Arial"/>
        <family val="2"/>
      </rPr>
      <t>REBAJAS AL IMPUESTO</t>
    </r>
  </si>
  <si>
    <r>
      <rPr>
        <sz val="8"/>
        <color rgb="FF404040"/>
        <rFont val="Arial"/>
        <family val="2"/>
      </rPr>
      <t>IDPC de empresas acogidas al régimen Pro Pyme, según art. 14 letra D) N° 3 LIR</t>
    </r>
  </si>
  <si>
    <r>
      <rPr>
        <sz val="8"/>
        <color rgb="FF404040"/>
        <rFont val="Arial"/>
        <family val="2"/>
      </rPr>
      <t>IDPC de empresas acogidas al régimen de imputación parcial de créditos, según art. 14 letra A) LIR</t>
    </r>
  </si>
  <si>
    <t>IDPC contribuyentes  o entidades sin vínculo directo o indirecto con propietarios afectos a IGC o IA, según art. 14 letra G) LIR</t>
  </si>
  <si>
    <r>
      <rPr>
        <sz val="8"/>
        <color rgb="FF404040"/>
        <rFont val="Arial"/>
        <family val="2"/>
      </rPr>
      <t>IDPC sobre rentas presuntas, según art. 34 LIR</t>
    </r>
  </si>
  <si>
    <r>
      <rPr>
        <sz val="8"/>
        <color rgb="FF404040"/>
        <rFont val="Arial"/>
        <family val="2"/>
      </rPr>
      <t>IDPC sobre rentas efectivas determinadas sin contabilidad completa</t>
    </r>
  </si>
  <si>
    <r>
      <rPr>
        <sz val="8"/>
        <color rgb="FF404040"/>
        <rFont val="Arial"/>
        <family val="2"/>
      </rPr>
      <t>Impuesto de 40% empresas del Estado, según art. 2º D.L. N° 2.398 de 1978</t>
    </r>
  </si>
  <si>
    <r>
      <rPr>
        <sz val="8"/>
        <color rgb="FF404040"/>
        <rFont val="Arial"/>
        <family val="2"/>
      </rPr>
      <t>Pago voluntario a título de IDPC, según art. 14 letra A) N° 6 LIR</t>
    </r>
  </si>
  <si>
    <r>
      <rPr>
        <sz val="8"/>
        <color rgb="FF404040"/>
        <rFont val="Arial"/>
        <family val="2"/>
      </rPr>
      <t>Diferencia de créditos por IDPC otorgados en forma indebida o en exceso, según art. 14 letra A) N° 7 LIR</t>
    </r>
  </si>
  <si>
    <r>
      <rPr>
        <sz val="8"/>
        <color rgb="FF404040"/>
        <rFont val="Arial"/>
        <family val="2"/>
      </rPr>
      <t>Impuesto específico a la actividad minera, según art. 64 bis LIR</t>
    </r>
  </si>
  <si>
    <r>
      <rPr>
        <sz val="8"/>
        <color rgb="FF404040"/>
        <rFont val="Arial"/>
        <family val="2"/>
      </rPr>
      <t>Impuesto único de 10% por enajenación de bienes raíces, según art. 17 N° 8 letra b) LIR y/o art. 4 Ley N° 21.078</t>
    </r>
  </si>
  <si>
    <r>
      <rPr>
        <sz val="8"/>
        <color rgb="FF404040"/>
        <rFont val="Arial"/>
        <family val="2"/>
      </rPr>
      <t>Impuesto único de 40% sobre gastos rechazados y otras partidas, según art. 21 inc. 1°, art. 14 letra A) N° 9 LIR</t>
    </r>
  </si>
  <si>
    <r>
      <rPr>
        <sz val="8"/>
        <color rgb="FF404040"/>
        <rFont val="Arial"/>
        <family val="2"/>
      </rPr>
      <t>Impuesto único de 10% por enajenación o rescate de acciones de S.A. con presencia bursátil, de cuotas de fondos de
inversión y fondos mutuos, según art. 107 LIR vigente a partir del 02.09.2022</t>
    </r>
  </si>
  <si>
    <r>
      <rPr>
        <sz val="8"/>
        <color rgb="FF404040"/>
        <rFont val="Arial"/>
        <family val="2"/>
      </rPr>
      <t>Contribución para el desarrollo regional según art. 32 Ley N° 21.210</t>
    </r>
  </si>
  <si>
    <r>
      <rPr>
        <sz val="8"/>
        <color rgb="FF404040"/>
        <rFont val="Arial"/>
        <family val="2"/>
      </rPr>
      <t>IA en carácter de único (activos subyacentes), según art. 58 N° 3 LIR</t>
    </r>
  </si>
  <si>
    <r>
      <rPr>
        <sz val="8"/>
        <color rgb="FF404040"/>
        <rFont val="Arial"/>
        <family val="2"/>
      </rPr>
      <t>Impuesto único de 10%, según art. 82 del art. 1° Ley N° 20.712</t>
    </r>
  </si>
  <si>
    <r>
      <rPr>
        <sz val="8"/>
        <color rgb="FF404040"/>
        <rFont val="Arial"/>
        <family val="2"/>
      </rPr>
      <t>Impuesto único por exceso de endeudamiento, según art. 41 F LIR</t>
    </r>
  </si>
  <si>
    <r>
      <rPr>
        <sz val="8"/>
        <color rgb="FF404040"/>
        <rFont val="Arial"/>
        <family val="2"/>
      </rPr>
      <t>IA según ex D.L. N° 600 de 1974</t>
    </r>
  </si>
  <si>
    <r>
      <rPr>
        <sz val="8"/>
        <color rgb="FF404040"/>
        <rFont val="Arial"/>
        <family val="2"/>
      </rPr>
      <t>IA según arts. 58 N° 1 y 2 y 60 inc. 1° LIR</t>
    </r>
  </si>
  <si>
    <r>
      <rPr>
        <sz val="8"/>
        <color rgb="FF404040"/>
        <rFont val="Arial"/>
        <family val="2"/>
      </rPr>
      <t>Impuesto único tasa 25% por distribuciones desproporcionadas, según art. 39° transitorio Ley N° 21.210</t>
    </r>
  </si>
  <si>
    <r>
      <rPr>
        <sz val="8"/>
        <color rgb="FF404040"/>
        <rFont val="Arial"/>
        <family val="2"/>
      </rPr>
      <t>Tasa adicional de 10% de IA, sobre cantidades declaradas en código 106, según art. 21 inc 3° LIR</t>
    </r>
  </si>
  <si>
    <r>
      <rPr>
        <sz val="8"/>
        <color rgb="FF404040"/>
        <rFont val="Arial"/>
        <family val="2"/>
      </rPr>
      <t>Retención de impuesto sobre gastos rechazados y otras partidas (tasa 45%), según art. 74 N° 4 LIR</t>
    </r>
  </si>
  <si>
    <r>
      <rPr>
        <sz val="8"/>
        <color rgb="FF404040"/>
        <rFont val="Arial"/>
        <family val="2"/>
      </rPr>
      <t>Retención de IA en carácter de único (activos subyacentes) (tasa 20% y/o 35%), según art. 74 N° 4 LIR</t>
    </r>
  </si>
  <si>
    <r>
      <rPr>
        <sz val="8"/>
        <color rgb="FF404040"/>
        <rFont val="Arial"/>
        <family val="2"/>
      </rPr>
      <t>Retención del IA sobre rentas asignadas empresas acogidas al régimen de los arts. 14 letra B) N° 1 , 2 y/o 14 letra D) N° 8, según art. 74 N° 4 LIR</t>
    </r>
  </si>
  <si>
    <r>
      <rPr>
        <sz val="8"/>
        <color rgb="FF404040"/>
        <rFont val="Arial"/>
        <family val="2"/>
      </rPr>
      <t>Débito fiscal por restitución crédito por IDPC, según art. 63 inc. final LIR</t>
    </r>
  </si>
  <si>
    <r>
      <rPr>
        <sz val="8"/>
        <color rgb="FF404040"/>
        <rFont val="Arial"/>
        <family val="2"/>
      </rPr>
      <t>Impuesto único talleres artesanales</t>
    </r>
  </si>
  <si>
    <r>
      <rPr>
        <sz val="8"/>
        <color rgb="FF404040"/>
        <rFont val="Arial"/>
        <family val="2"/>
      </rPr>
      <t>Impuesto único pescadores
artesanales</t>
    </r>
  </si>
  <si>
    <r>
      <rPr>
        <sz val="8"/>
        <color rgb="FF404040"/>
        <rFont val="Arial"/>
        <family val="2"/>
      </rPr>
      <t>Impuesto único por retiros de ahorro previsional, según art. 42 bis inc. 1° N° 3 LIR</t>
    </r>
  </si>
  <si>
    <r>
      <rPr>
        <sz val="8"/>
        <color rgb="FF404040"/>
        <rFont val="Arial"/>
        <family val="2"/>
      </rPr>
      <t>Restitución crédito por gastos de capacitación excesivo, según  art. 6° Ley N° 20.326</t>
    </r>
  </si>
  <si>
    <r>
      <rPr>
        <b/>
        <sz val="8"/>
        <color rgb="FF404040"/>
        <rFont val="Arial"/>
        <family val="2"/>
      </rPr>
      <t>ANVERSO - IMPUESTOS ANUALES A LA RENTA - LINEAS 51 A 75</t>
    </r>
  </si>
  <si>
    <r>
      <rPr>
        <b/>
        <sz val="6"/>
        <color rgb="FF404040"/>
        <rFont val="Arial"/>
        <family val="2"/>
      </rPr>
      <t>DEDUCCIONES A LOS IMPUESTOS</t>
    </r>
  </si>
  <si>
    <r>
      <rPr>
        <sz val="8"/>
        <color rgb="FF404040"/>
        <rFont val="Arial"/>
        <family val="2"/>
      </rPr>
      <t>Reliquidación IGC por término de giro de empresa acogida al régimen del art. 14 letras A) y D) N° 3 y 8, según art. 38 bis
N° 3 LIR</t>
    </r>
  </si>
  <si>
    <r>
      <rPr>
        <sz val="8"/>
        <color rgb="FF404040"/>
        <rFont val="Arial"/>
        <family val="2"/>
      </rPr>
      <t>Pagos provisionales, según arts. 14 letra D) N° 3 letra (k) y 84 LIR</t>
    </r>
  </si>
  <si>
    <r>
      <rPr>
        <sz val="8"/>
        <color rgb="FF404040"/>
        <rFont val="Arial"/>
        <family val="2"/>
      </rPr>
      <t>Crédito fiscal AFP, según art. 23 D.L. N° 3.500 de 1980</t>
    </r>
  </si>
  <si>
    <r>
      <rPr>
        <sz val="8"/>
        <color rgb="FF404040"/>
        <rFont val="Arial"/>
        <family val="2"/>
      </rPr>
      <t>Crédito por gastos de capacitación, según Ley N° 19.518</t>
    </r>
  </si>
  <si>
    <r>
      <rPr>
        <sz val="8"/>
        <color rgb="FF404040"/>
        <rFont val="Arial"/>
        <family val="2"/>
      </rPr>
      <t>Crédito por desembolsos directos por
trazabilidad (art. 60 quinquies Código Tributario)</t>
    </r>
  </si>
  <si>
    <r>
      <rPr>
        <sz val="8"/>
        <color rgb="FF404040"/>
        <rFont val="Arial"/>
        <family val="2"/>
      </rPr>
      <t>Crédito empresas constructoras</t>
    </r>
  </si>
  <si>
    <r>
      <rPr>
        <sz val="8"/>
        <color rgb="FF404040"/>
        <rFont val="Arial"/>
        <family val="2"/>
      </rPr>
      <t>Crédito por reintegro de peajes, según art. 1° Ley N° 19.764</t>
    </r>
  </si>
  <si>
    <r>
      <rPr>
        <sz val="8"/>
        <color rgb="FF404040"/>
        <rFont val="Arial"/>
        <family val="2"/>
      </rPr>
      <t>Retenciones por rentas declaradas en código 110 (Recuadro N°1)</t>
    </r>
  </si>
  <si>
    <r>
      <rPr>
        <sz val="8"/>
        <color rgb="FF404040"/>
        <rFont val="Arial"/>
        <family val="2"/>
      </rPr>
      <t>Mayor retención por sueldos,
pensiones y otras rentas similares declaradas en código 1098</t>
    </r>
  </si>
  <si>
    <r>
      <rPr>
        <sz val="8"/>
        <color rgb="FF404040"/>
        <rFont val="Arial"/>
        <family val="2"/>
      </rPr>
      <t>Retenciones por rentas declaradas en códigos 155 y/o 767</t>
    </r>
  </si>
  <si>
    <r>
      <rPr>
        <sz val="8"/>
        <color rgb="FF404040"/>
        <rFont val="Arial"/>
        <family val="2"/>
      </rPr>
      <t>Retenciones por rentas declaradas en códigos 104, 106, 108, 955, 1632,
155, 1032, 187, 908, 951, 32 y 1829</t>
    </r>
  </si>
  <si>
    <r>
      <rPr>
        <sz val="8"/>
        <color rgb="FF404040"/>
        <rFont val="Arial"/>
        <family val="2"/>
      </rPr>
      <t>PPUA sin derecho a devolución, según art. 27° transitorio de la Ley N° 21.210</t>
    </r>
  </si>
  <si>
    <r>
      <rPr>
        <sz val="8"/>
        <color rgb="FF404040"/>
        <rFont val="Arial"/>
        <family val="2"/>
      </rPr>
      <t>PPUA con derecho a devolución, según art. 27° transitorio de la Ley N°
21.210</t>
    </r>
  </si>
  <si>
    <r>
      <rPr>
        <sz val="8"/>
        <color rgb="FF404040"/>
        <rFont val="Arial"/>
        <family val="2"/>
      </rPr>
      <t>Remanente de crédito por reliquidación del IUSC y/o por ahorro neto positivo, proveniente de códigos 162 y/o 174</t>
    </r>
  </si>
  <si>
    <r>
      <rPr>
        <sz val="8"/>
        <color rgb="FF404040"/>
        <rFont val="Arial"/>
        <family val="2"/>
      </rPr>
      <t>Remanente de crédito por IDPC proveniente de códigos 1638 y/o 610</t>
    </r>
  </si>
  <si>
    <r>
      <rPr>
        <sz val="8"/>
        <color rgb="FF404040"/>
        <rFont val="Arial"/>
        <family val="2"/>
      </rPr>
      <t>Créditos puestos a disposición de los socios por la sociedad respectiva, según instrucciones</t>
    </r>
  </si>
  <si>
    <r>
      <rPr>
        <sz val="8"/>
        <color rgb="FF404040"/>
        <rFont val="Arial"/>
        <family val="2"/>
      </rPr>
      <t>Crédito por sistemas solares térmicos, según Ley N° 20.365</t>
    </r>
  </si>
  <si>
    <r>
      <rPr>
        <sz val="8"/>
        <color rgb="FF404040"/>
        <rFont val="Arial"/>
        <family val="2"/>
      </rPr>
      <t>Pago provisional exportadores, según ex-art. 13 Ley N° 18.768</t>
    </r>
  </si>
  <si>
    <r>
      <rPr>
        <sz val="8"/>
        <color rgb="FF404040"/>
        <rFont val="Arial"/>
        <family val="2"/>
      </rPr>
      <t>Retenciones sobre intereses, según
art. 74 N° 7 LIR</t>
    </r>
  </si>
  <si>
    <r>
      <rPr>
        <sz val="8"/>
        <color rgb="FF404040"/>
        <rFont val="Arial"/>
        <family val="2"/>
      </rPr>
      <t>Impuestos declarados y pagados en conformidad al art. 69 N° 3 y N° 4 LIR</t>
    </r>
  </si>
  <si>
    <r>
      <rPr>
        <sz val="8"/>
        <color rgb="FF404040"/>
        <rFont val="Arial"/>
        <family val="2"/>
      </rPr>
      <t>Excedente crédito por IDPC del
código 76</t>
    </r>
  </si>
  <si>
    <r>
      <rPr>
        <b/>
        <sz val="6"/>
        <color rgb="FF404040"/>
        <rFont val="Arial"/>
        <family val="2"/>
      </rPr>
      <t>OTROS CARGOS</t>
    </r>
  </si>
  <si>
    <r>
      <rPr>
        <sz val="8"/>
        <color rgb="FF404040"/>
        <rFont val="Arial"/>
        <family val="2"/>
      </rPr>
      <t>Cargo por cotizaciones previsionales, según arts. 89 y sgtes. D.L. N° 3.500 de 1980</t>
    </r>
  </si>
  <si>
    <r>
      <rPr>
        <sz val="8"/>
        <color rgb="FF404040"/>
        <rFont val="Arial"/>
        <family val="2"/>
      </rPr>
      <t>Monto a pagar cuota(s) préstamo(s) tasa 0% (préstamos solidarios del Estado)</t>
    </r>
  </si>
  <si>
    <r>
      <rPr>
        <sz val="8"/>
        <color rgb="FF585858"/>
        <rFont val="Arial"/>
        <family val="2"/>
      </rPr>
      <t>+</t>
    </r>
  </si>
  <si>
    <r>
      <rPr>
        <sz val="8"/>
        <color rgb="FF404040"/>
        <rFont val="Arial"/>
        <family val="2"/>
      </rPr>
      <t>Monto a pagar cuota anticipo solidario para pago de cotizaciones, según art. 21 inc. 1° y 3° Ley N° 21.354</t>
    </r>
  </si>
  <si>
    <r>
      <rPr>
        <b/>
        <sz val="6"/>
        <color rgb="FF404040"/>
        <rFont val="Arial"/>
        <family val="2"/>
      </rPr>
      <t>RESULTADO LIQUIDACIÓN ANUAL IMPUESTO A LA RENTA   (si el resultado es negativo o cero, deberá declarar por Internet)</t>
    </r>
  </si>
  <si>
    <r>
      <rPr>
        <sz val="8"/>
        <color rgb="FF585858"/>
        <rFont val="Arial"/>
        <family val="2"/>
      </rPr>
      <t>=</t>
    </r>
  </si>
  <si>
    <r>
      <rPr>
        <b/>
        <sz val="6"/>
        <color rgb="FF404040"/>
        <rFont val="Arial"/>
        <family val="2"/>
      </rPr>
      <t>ANVERSO - DEDUCCIONES A LOS IMPUESTOS -LINEAS 76 A 92</t>
    </r>
  </si>
  <si>
    <r>
      <rPr>
        <b/>
        <sz val="6"/>
        <color rgb="FFFFFFFF"/>
        <rFont val="Arial"/>
        <family val="2"/>
      </rPr>
      <t>REMANENTE DE CRÉDITO</t>
    </r>
  </si>
  <si>
    <r>
      <rPr>
        <sz val="6"/>
        <color rgb="FF404040"/>
        <rFont val="Arial"/>
        <family val="2"/>
      </rPr>
      <t>SALDO A FAVOR</t>
    </r>
  </si>
  <si>
    <r>
      <rPr>
        <sz val="6"/>
        <color rgb="FF585858"/>
        <rFont val="Arial"/>
        <family val="2"/>
      </rPr>
      <t>+</t>
    </r>
  </si>
  <si>
    <r>
      <rPr>
        <b/>
        <sz val="6"/>
        <color rgb="FF404040"/>
        <rFont val="Arial"/>
        <family val="2"/>
      </rPr>
      <t>IMPUESTO A PAGAR</t>
    </r>
  </si>
  <si>
    <r>
      <rPr>
        <sz val="6"/>
        <color rgb="FF404040"/>
        <rFont val="Arial"/>
        <family val="2"/>
      </rPr>
      <t>Menos: saldo puesto a disposición de los socios</t>
    </r>
  </si>
  <si>
    <r>
      <rPr>
        <sz val="6"/>
        <color rgb="FF585858"/>
        <rFont val="Arial"/>
        <family val="2"/>
      </rPr>
      <t>-</t>
    </r>
  </si>
  <si>
    <r>
      <rPr>
        <sz val="6"/>
        <color rgb="FF404040"/>
        <rFont val="Arial"/>
        <family val="2"/>
      </rPr>
      <t>Impuesto adeudado</t>
    </r>
  </si>
  <si>
    <r>
      <rPr>
        <b/>
        <sz val="6"/>
        <color rgb="FF404040"/>
        <rFont val="Arial"/>
        <family val="2"/>
      </rPr>
      <t>DEVOLUCIÓN SOLICITADA</t>
    </r>
  </si>
  <si>
    <r>
      <rPr>
        <sz val="6"/>
        <color rgb="FF404040"/>
        <rFont val="Arial"/>
        <family val="2"/>
      </rPr>
      <t>Reajuste art.72 LIR, código 305       %</t>
    </r>
  </si>
  <si>
    <r>
      <rPr>
        <sz val="6"/>
        <color rgb="FF404040"/>
        <rFont val="Arial"/>
        <family val="2"/>
      </rPr>
      <t>Monto</t>
    </r>
  </si>
  <si>
    <r>
      <rPr>
        <sz val="6"/>
        <color rgb="FF585858"/>
        <rFont val="Arial"/>
        <family val="2"/>
      </rPr>
      <t>=</t>
    </r>
  </si>
  <si>
    <r>
      <rPr>
        <sz val="6"/>
        <color rgb="FF404040"/>
        <rFont val="Arial"/>
        <family val="2"/>
      </rPr>
      <t xml:space="preserve">TOTAL A PAGAR (códigos </t>
    </r>
    <r>
      <rPr>
        <sz val="6"/>
        <rFont val="Verdana"/>
        <family val="2"/>
      </rPr>
      <t>90 + 39)</t>
    </r>
  </si>
  <si>
    <r>
      <rPr>
        <b/>
        <sz val="6"/>
        <color rgb="FF404040"/>
        <rFont val="Arial"/>
        <family val="2"/>
      </rPr>
      <t>SOLICITO DEPOSITAR REMANENTE EN CUENTA CORRIENTE O DE AHORRO BANCARIA</t>
    </r>
  </si>
  <si>
    <r>
      <rPr>
        <sz val="6"/>
        <color rgb="FF585858"/>
        <rFont val="Arial"/>
        <family val="2"/>
      </rPr>
      <t>Nombre institución bancaria</t>
    </r>
  </si>
  <si>
    <r>
      <rPr>
        <sz val="6"/>
        <color rgb="FF585858"/>
        <rFont val="Arial"/>
        <family val="2"/>
      </rPr>
      <t>Número de cuenta</t>
    </r>
  </si>
  <si>
    <r>
      <rPr>
        <b/>
        <sz val="6"/>
        <color rgb="FF404040"/>
        <rFont val="Arial"/>
        <family val="2"/>
      </rPr>
      <t>RECARGOS POR DECLARACIÓN FUERA DE PLAZO</t>
    </r>
  </si>
  <si>
    <r>
      <rPr>
        <sz val="6"/>
        <color rgb="FF404040"/>
        <rFont val="Arial"/>
        <family val="2"/>
      </rPr>
      <t>MÁS: reajustes declaración fuera de plazo</t>
    </r>
  </si>
  <si>
    <r>
      <rPr>
        <sz val="6"/>
        <color rgb="FF585858"/>
        <rFont val="Arial"/>
        <family val="2"/>
      </rPr>
      <t>Tipo de cuenta</t>
    </r>
  </si>
  <si>
    <r>
      <rPr>
        <sz val="6"/>
        <color rgb="FF404040"/>
        <rFont val="Arial"/>
        <family val="2"/>
      </rPr>
      <t>Cuenta corriente</t>
    </r>
  </si>
  <si>
    <r>
      <rPr>
        <sz val="6"/>
        <color rgb="FF404040"/>
        <rFont val="Arial"/>
        <family val="2"/>
      </rPr>
      <t>Cuenta vista</t>
    </r>
  </si>
  <si>
    <r>
      <rPr>
        <sz val="6"/>
        <color rgb="FF404040"/>
        <rFont val="Arial"/>
        <family val="2"/>
      </rPr>
      <t>MÁS: intereses y multas declaración fuera de plazo</t>
    </r>
  </si>
  <si>
    <r>
      <rPr>
        <sz val="6"/>
        <color rgb="FF404040"/>
        <rFont val="Arial"/>
        <family val="2"/>
      </rPr>
      <t>Cuenta RUT</t>
    </r>
  </si>
  <si>
    <r>
      <rPr>
        <sz val="6"/>
        <color rgb="FF404040"/>
        <rFont val="Arial"/>
        <family val="2"/>
      </rPr>
      <t>Cuenta de ahorro</t>
    </r>
  </si>
  <si>
    <r>
      <rPr>
        <sz val="6"/>
        <color rgb="FF404040"/>
        <rFont val="Arial"/>
        <family val="2"/>
      </rPr>
      <t>TOTAL A PAGAR (</t>
    </r>
    <r>
      <rPr>
        <sz val="6"/>
        <color rgb="FFFF0000"/>
        <rFont val="Arial"/>
        <family val="2"/>
      </rPr>
      <t>códigos 91+92+ 93</t>
    </r>
    <r>
      <rPr>
        <sz val="6"/>
        <rFont val="Arial"/>
        <family val="2"/>
      </rPr>
      <t>)</t>
    </r>
  </si>
  <si>
    <r>
      <rPr>
        <sz val="6"/>
        <color rgb="FF404040"/>
        <rFont val="Arial"/>
        <family val="2"/>
      </rPr>
      <t>Sin tipo de cuenta</t>
    </r>
  </si>
  <si>
    <r>
      <rPr>
        <b/>
        <sz val="6"/>
        <color rgb="FF404040"/>
        <rFont val="Arial"/>
        <family val="2"/>
      </rPr>
      <t>ANVERSO - REMANENTE DE CRÉDITO - IMPUESTO A PAGAR</t>
    </r>
  </si>
  <si>
    <r>
      <rPr>
        <b/>
        <sz val="6"/>
        <color rgb="FF585858"/>
        <rFont val="Arial"/>
        <family val="2"/>
      </rPr>
      <t>ANVERSO</t>
    </r>
  </si>
  <si>
    <r>
      <rPr>
        <b/>
        <sz val="6"/>
        <color rgb="FF252525"/>
        <rFont val="Arial"/>
        <family val="2"/>
      </rPr>
      <t>RECUADRO N° 1</t>
    </r>
    <r>
      <rPr>
        <sz val="6"/>
        <color rgb="FF252525"/>
        <rFont val="Arial"/>
        <family val="2"/>
      </rPr>
      <t>:  HONORARIOS</t>
    </r>
  </si>
  <si>
    <r>
      <rPr>
        <b/>
        <sz val="6"/>
        <color rgb="FF404040"/>
        <rFont val="Arial"/>
        <family val="2"/>
      </rPr>
      <t>Rentas de 2ª Categoría</t>
    </r>
  </si>
  <si>
    <r>
      <rPr>
        <b/>
        <sz val="6"/>
        <color rgb="FF404040"/>
        <rFont val="Arial"/>
        <family val="2"/>
      </rPr>
      <t>Renta actualizada</t>
    </r>
  </si>
  <si>
    <r>
      <rPr>
        <sz val="8"/>
        <color rgb="FF585858"/>
        <rFont val="Arial"/>
        <family val="2"/>
      </rPr>
      <t>Honorarios anuales con retención</t>
    </r>
  </si>
  <si>
    <r>
      <rPr>
        <sz val="8"/>
        <color rgb="FF585858"/>
        <rFont val="Arial"/>
        <family val="2"/>
      </rPr>
      <t>Honorarios anuales sin retención</t>
    </r>
  </si>
  <si>
    <r>
      <rPr>
        <sz val="8"/>
        <color rgb="FF585858"/>
        <rFont val="Arial"/>
        <family val="2"/>
      </rPr>
      <t>Honorarios líquidos percibidos de fuente extranjera</t>
    </r>
  </si>
  <si>
    <r>
      <rPr>
        <sz val="8"/>
        <color rgb="FF585858"/>
        <rFont val="Arial"/>
        <family val="2"/>
      </rPr>
      <t>Incremento por impuestos soportados en el extranjero</t>
    </r>
  </si>
  <si>
    <r>
      <rPr>
        <b/>
        <sz val="8"/>
        <color rgb="FF585858"/>
        <rFont val="Arial"/>
        <family val="2"/>
      </rPr>
      <t>Total ingresos brutos</t>
    </r>
  </si>
  <si>
    <r>
      <rPr>
        <sz val="8"/>
        <color rgb="FF585858"/>
        <rFont val="Arial"/>
        <family val="2"/>
      </rPr>
      <t>Participación en sociedades de profesionales de 2ª Categoría</t>
    </r>
  </si>
  <si>
    <r>
      <rPr>
        <sz val="8"/>
        <color rgb="FF585858"/>
        <rFont val="Arial"/>
        <family val="2"/>
      </rPr>
      <t>Monto ahorro previsional, según art. 42 bis inc. 1° LIR</t>
    </r>
  </si>
  <si>
    <r>
      <rPr>
        <sz val="8"/>
        <color rgb="FF585858"/>
        <rFont val="Arial"/>
        <family val="2"/>
      </rPr>
      <t>-</t>
    </r>
  </si>
  <si>
    <r>
      <rPr>
        <sz val="8"/>
        <color rgb="FF585858"/>
        <rFont val="Arial"/>
        <family val="2"/>
      </rPr>
      <t>Gastos por donaciones para fines sociales, según art. 1° bis Ley N° 19.885</t>
    </r>
  </si>
  <si>
    <r>
      <rPr>
        <sz val="8"/>
        <color rgb="FF585858"/>
        <rFont val="Arial"/>
        <family val="2"/>
      </rPr>
      <t>Gastos efectivos (solo rebajables del código 547)</t>
    </r>
  </si>
  <si>
    <r>
      <rPr>
        <sz val="8"/>
        <color rgb="FF585858"/>
        <rFont val="Arial"/>
        <family val="2"/>
      </rPr>
      <t>Gastos presuntos: 30% sobre el código 547, con tope de 15 UTA</t>
    </r>
  </si>
  <si>
    <r>
      <rPr>
        <sz val="8"/>
        <color rgb="FF585858"/>
        <rFont val="Arial"/>
        <family val="2"/>
      </rPr>
      <t>Rebaja por presunción de asignación de zona  D.L. N° 889 de 1975</t>
    </r>
  </si>
  <si>
    <r>
      <rPr>
        <b/>
        <sz val="8"/>
        <color rgb="FF585858"/>
        <rFont val="Arial"/>
        <family val="2"/>
      </rPr>
      <t>Total honorarios</t>
    </r>
  </si>
  <si>
    <r>
      <rPr>
        <sz val="8"/>
        <color rgb="FF585858"/>
        <rFont val="Arial"/>
        <family val="2"/>
      </rPr>
      <t>Total remuneraciones directores S.A.</t>
    </r>
  </si>
  <si>
    <r>
      <rPr>
        <sz val="8"/>
        <color rgb="FF585858"/>
        <rFont val="Arial"/>
        <family val="2"/>
      </rPr>
      <t>Total rentas y retenciones</t>
    </r>
  </si>
  <si>
    <r>
      <rPr>
        <sz val="8"/>
        <color rgb="FF404040"/>
        <rFont val="Arial"/>
        <family val="2"/>
      </rPr>
      <t>Participaciones en ingresos brutos sociedades de profesionales de 2ª Categoría</t>
    </r>
  </si>
  <si>
    <r>
      <rPr>
        <sz val="8"/>
        <color rgb="FF404040"/>
        <rFont val="Arial"/>
        <family val="2"/>
      </rPr>
      <t>Trasladar a código 110, solo personas naturales</t>
    </r>
  </si>
  <si>
    <r>
      <rPr>
        <sz val="8"/>
        <color rgb="FF404040"/>
        <rFont val="Arial"/>
        <family val="2"/>
      </rPr>
      <t>Trasladar a código 198</t>
    </r>
  </si>
  <si>
    <r>
      <rPr>
        <b/>
        <sz val="6"/>
        <color rgb="FF404040"/>
        <rFont val="Arial"/>
        <family val="2"/>
      </rPr>
      <t>RECUADRO N° 1</t>
    </r>
    <r>
      <rPr>
        <sz val="6"/>
        <color rgb="FF404040"/>
        <rFont val="Arial"/>
        <family val="2"/>
      </rPr>
      <t>:  HONORARIOS</t>
    </r>
  </si>
  <si>
    <r>
      <rPr>
        <b/>
        <sz val="6"/>
        <color rgb="FF252525"/>
        <rFont val="Arial"/>
        <family val="2"/>
      </rPr>
      <t>RECUADRO N° 2</t>
    </r>
    <r>
      <rPr>
        <sz val="6"/>
        <color rgb="FF252525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</si>
  <si>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sz val="8"/>
        <color rgb="FF404040"/>
        <rFont val="Arial"/>
        <family val="2"/>
      </rPr>
      <t>Precios de enajenaciones del conjunto de los bienes raíces situados en Chile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</si>
  <si>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valor de adquisición de los bienes raíces reajustados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</si>
  <si>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mejoras que hayan aumentado el valor de los bienes raíces reajustadas</t>
    </r>
  </si>
  <si>
    <r>
      <rPr>
        <sz val="8"/>
        <color rgb="FF404040"/>
        <rFont val="Arial"/>
        <family val="2"/>
      </rPr>
      <t>Mayor o menor valor percibido o devengado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</si>
  <si>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ingreso no renta equivalente a 8.000 UF o saldo del ejercicio anterior</t>
    </r>
  </si>
  <si>
    <r>
      <rPr>
        <sz val="8"/>
        <color rgb="FF404040"/>
        <rFont val="Arial"/>
        <family val="2"/>
      </rPr>
      <t>Mayor valor percibido o devengado afecto a impuesto</t>
    </r>
  </si>
  <si>
    <r>
      <rPr>
        <sz val="8"/>
        <color rgb="FF404040"/>
        <rFont val="Arial"/>
        <family val="2"/>
      </rPr>
      <t>Saldo de ingreso no renta a utilizar en los ejercicios siguientes</t>
    </r>
  </si>
  <si>
    <r>
      <rPr>
        <sz val="8"/>
        <color rgb="FF404040"/>
        <rFont val="Arial"/>
        <family val="2"/>
      </rPr>
      <t>Mayor valor percibido en enajenaciones efectuadas en el ejercicio</t>
    </r>
  </si>
  <si>
    <r>
      <rPr>
        <sz val="8"/>
        <color rgb="FF404040"/>
        <rFont val="Arial"/>
        <family val="2"/>
      </rPr>
      <t>Mayor valor devengado a declarar en los años tributarios siguientes</t>
    </r>
  </si>
  <si>
    <r>
      <rPr>
        <sz val="8"/>
        <color rgb="FF404040"/>
        <rFont val="Arial"/>
        <family val="2"/>
      </rPr>
      <t>Mayor valor percibido en el ejercicio por enajenaciones efectuadas en el ejercicio anterior</t>
    </r>
  </si>
  <si>
    <r>
      <rPr>
        <b/>
        <sz val="6"/>
        <color rgb="FF404040"/>
        <rFont val="Arial"/>
        <family val="2"/>
      </rPr>
      <t>Régimen de tributación</t>
    </r>
  </si>
  <si>
    <r>
      <rPr>
        <sz val="8"/>
        <color rgb="FF404040"/>
        <rFont val="Arial"/>
        <family val="2"/>
      </rPr>
      <t>Mayor valor percibido según códigos 1099 y 1114 anteriores afecto al IGC o IA, a trasladar a código 1032</t>
    </r>
  </si>
  <si>
    <r>
      <rPr>
        <sz val="8"/>
        <color rgb="FF404040"/>
        <rFont val="Arial"/>
        <family val="2"/>
      </rPr>
      <t>Mayor valor devengado según código 1061 anterior afecto a IGC a reliquidar, según instrucciones código 1033</t>
    </r>
  </si>
  <si>
    <r>
      <rPr>
        <sz val="8"/>
        <color rgb="FF404040"/>
        <rFont val="Arial"/>
        <family val="2"/>
      </rPr>
      <t>Mayor valor percibido según códigos 1099 y 1114 anteriores afecto al impuesto único y sustitutivo con tasa 10%, a trasladar a código 1043</t>
    </r>
  </si>
  <si>
    <r>
      <rPr>
        <b/>
        <sz val="6"/>
        <color rgb="FF404040"/>
        <rFont val="Arial"/>
        <family val="2"/>
      </rPr>
      <t>RECUADRO N° 2</t>
    </r>
    <r>
      <rPr>
        <sz val="6"/>
        <color rgb="FF404040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</si>
  <si>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b/>
        <sz val="6"/>
        <color rgb="FF252525"/>
        <rFont val="Arial"/>
        <family val="2"/>
      </rPr>
      <t>RECUADRO N° 3</t>
    </r>
    <r>
      <rPr>
        <sz val="6"/>
        <color rgb="FF252525"/>
        <rFont val="Arial"/>
        <family val="2"/>
      </rPr>
      <t>: DATOS SOBRE INSTRUMENTOS DE AHORRO ACOGIDOS AL EX ART. 57 BIS LIR (ART. 3° TRANSITORIO NUMERAL VI) LEY N° 20.780)</t>
    </r>
  </si>
  <si>
    <r>
      <rPr>
        <sz val="8"/>
        <color rgb="FF404040"/>
        <rFont val="Arial"/>
        <family val="2"/>
      </rPr>
      <t>Total ahorro neto positivo del ejercicio</t>
    </r>
  </si>
  <si>
    <r>
      <rPr>
        <sz val="8"/>
        <color rgb="FF404040"/>
        <rFont val="Arial"/>
        <family val="2"/>
      </rPr>
      <t>Ahorro neto positivo utilizado en el ejercicio</t>
    </r>
  </si>
  <si>
    <r>
      <rPr>
        <sz val="8"/>
        <color rgb="FF404040"/>
        <rFont val="Arial"/>
        <family val="2"/>
      </rPr>
      <t>Remanente ahorro neto positivo del ejercicio siguiente</t>
    </r>
  </si>
  <si>
    <r>
      <rPr>
        <sz val="8"/>
        <color rgb="FF404040"/>
        <rFont val="Arial"/>
        <family val="2"/>
      </rPr>
      <t>Total ahorro neto negativo del ejercicio</t>
    </r>
  </si>
  <si>
    <r>
      <rPr>
        <sz val="8"/>
        <color rgb="FF404040"/>
        <rFont val="Arial"/>
        <family val="2"/>
      </rPr>
      <t>Cuota exenta 10 UTA</t>
    </r>
  </si>
  <si>
    <r>
      <rPr>
        <sz val="8"/>
        <color rgb="FF404040"/>
        <rFont val="Arial"/>
        <family val="2"/>
      </rPr>
      <t>Base para débito fiscal del ejercicio a registrar en código 201</t>
    </r>
  </si>
  <si>
    <r>
      <rPr>
        <b/>
        <sz val="6"/>
        <color rgb="FF404040"/>
        <rFont val="Arial"/>
        <family val="2"/>
      </rPr>
      <t>RECUADRO N° 3</t>
    </r>
    <r>
      <rPr>
        <sz val="6"/>
        <color rgb="FF404040"/>
        <rFont val="Arial"/>
        <family val="2"/>
      </rPr>
      <t>: DATOS SOBRE INSTRUMENTOS DE AHORRO ACOGIDOS AL EX ART. 57 BIS LIR (ART. 3° TRANSITORIO NUMERAL VI) LEY N° 20.780)</t>
    </r>
  </si>
  <si>
    <r>
      <rPr>
        <b/>
        <sz val="6"/>
        <color rgb="FF252525"/>
        <rFont val="Arial"/>
        <family val="2"/>
      </rPr>
      <t>RECUADRO N° 4</t>
    </r>
    <r>
      <rPr>
        <sz val="6"/>
        <color rgb="FF252525"/>
        <rFont val="Arial"/>
        <family val="2"/>
      </rPr>
      <t>: ENAJENACIÓN DE ACCIONES, DERECHOS SOCIALES, CUOTAS DE FONDOS MUTUOS Y/O DE INVERSIÓN</t>
    </r>
  </si>
  <si>
    <r>
      <rPr>
        <b/>
        <sz val="6"/>
        <color rgb="FF404040"/>
        <rFont val="Arial"/>
        <family val="2"/>
      </rPr>
      <t>ENAJENACIÓN DE ACCIONES</t>
    </r>
  </si>
  <si>
    <r>
      <rPr>
        <b/>
        <sz val="6"/>
        <color rgb="FF404040"/>
        <rFont val="Arial"/>
        <family val="2"/>
      </rPr>
      <t>Régimen  tributario de la LIR</t>
    </r>
  </si>
  <si>
    <r>
      <rPr>
        <b/>
        <sz val="6"/>
        <color rgb="FF404040"/>
        <rFont val="Arial"/>
        <family val="2"/>
      </rPr>
      <t>N° acciones enajenadas</t>
    </r>
  </si>
  <si>
    <r>
      <rPr>
        <b/>
        <sz val="6"/>
        <color rgb="FF404040"/>
        <rFont val="Arial"/>
        <family val="2"/>
      </rPr>
      <t>Precio o valor de enajenación</t>
    </r>
  </si>
  <si>
    <r>
      <rPr>
        <b/>
        <sz val="6"/>
        <color rgb="FF404040"/>
        <rFont val="Arial"/>
        <family val="2"/>
      </rPr>
      <t>Costo tributario actualizado</t>
    </r>
  </si>
  <si>
    <r>
      <rPr>
        <b/>
        <sz val="6"/>
        <color rgb="FF404040"/>
        <rFont val="Arial"/>
        <family val="2"/>
      </rPr>
      <t>Mayor o menor valor determinado</t>
    </r>
  </si>
  <si>
    <r>
      <rPr>
        <sz val="8"/>
        <color rgb="FF404040"/>
        <rFont val="Arial"/>
        <family val="2"/>
      </rPr>
      <t>IGC o IA sobre rentas percibidas, según código 155</t>
    </r>
  </si>
  <si>
    <r>
      <rPr>
        <sz val="8"/>
        <color rgb="FF404040"/>
        <rFont val="Arial"/>
        <family val="2"/>
      </rPr>
      <t>Opción a reliquidar el IGC sobre renta devengada, según código 1033</t>
    </r>
  </si>
  <si>
    <r>
      <rPr>
        <sz val="8"/>
        <color rgb="FF404040"/>
        <rFont val="Arial"/>
        <family val="2"/>
      </rPr>
      <t>Régimen art. 107 LIR vigente hasta el 01.09.2022</t>
    </r>
  </si>
  <si>
    <r>
      <rPr>
        <b/>
        <sz val="6"/>
        <color rgb="FF404040"/>
        <rFont val="Arial"/>
        <family val="2"/>
      </rPr>
      <t>ENAJENACIÓN DE DERECHOS SOCIALES</t>
    </r>
  </si>
  <si>
    <r>
      <rPr>
        <b/>
        <sz val="6"/>
        <color rgb="FF404040"/>
        <rFont val="Arial"/>
        <family val="2"/>
      </rPr>
      <t>N°  de operaciones de derechos
sociales enajenados</t>
    </r>
  </si>
  <si>
    <r>
      <rPr>
        <b/>
        <sz val="6"/>
        <color rgb="FF404040"/>
        <rFont val="Arial"/>
        <family val="2"/>
      </rPr>
      <t>ENAJENACIÓN O RESCATE DE CUOTAS DE FONDOS MUTUOS Y/O FONDOS DE INVERSIÓN</t>
    </r>
  </si>
  <si>
    <r>
      <rPr>
        <b/>
        <sz val="6"/>
        <color rgb="FF404040"/>
        <rFont val="Arial"/>
        <family val="2"/>
      </rPr>
      <t>N° cuotas de fondos mutuos y/o
fondo de inversión enajenados o</t>
    </r>
  </si>
  <si>
    <r>
      <rPr>
        <b/>
        <sz val="6"/>
        <color rgb="FF404040"/>
        <rFont val="Arial"/>
        <family val="2"/>
      </rPr>
      <t>ENAJENACIÓN O RESCATE DE INSTRUMENTOS QUE CUMPLEN LOS REQUISITO DEL ART. 107 LIR VIGENTE A PARTIR DEL 02.09.2022</t>
    </r>
  </si>
  <si>
    <r>
      <rPr>
        <b/>
        <sz val="6"/>
        <color rgb="FF404040"/>
        <rFont val="Arial"/>
        <family val="2"/>
      </rPr>
      <t>Instrumentos enajenados o rescatados</t>
    </r>
  </si>
  <si>
    <r>
      <rPr>
        <b/>
        <sz val="6"/>
        <color rgb="FF404040"/>
        <rFont val="Arial"/>
        <family val="2"/>
      </rPr>
      <t>Mayor  o menor  valor determinado</t>
    </r>
  </si>
  <si>
    <r>
      <rPr>
        <sz val="8"/>
        <color rgb="FF404040"/>
        <rFont val="Arial"/>
        <family val="2"/>
      </rPr>
      <t>Acciones</t>
    </r>
  </si>
  <si>
    <r>
      <rPr>
        <sz val="8"/>
        <color rgb="FF404040"/>
        <rFont val="Arial"/>
        <family val="2"/>
      </rPr>
      <t>Cuotas de fondos mutuos y/o fondos de inversión</t>
    </r>
  </si>
  <si>
    <r>
      <rPr>
        <b/>
        <sz val="6"/>
        <color rgb="FF404040"/>
        <rFont val="Arial"/>
        <family val="2"/>
      </rPr>
      <t>Determinación del resultado</t>
    </r>
  </si>
  <si>
    <r>
      <rPr>
        <sz val="8"/>
        <color rgb="FF404040"/>
        <rFont val="Arial"/>
        <family val="2"/>
      </rPr>
      <t>Resultado neto de las operaciones del ejercicio</t>
    </r>
  </si>
  <si>
    <r>
      <rPr>
        <sz val="8"/>
        <color rgb="FF404040"/>
        <rFont val="Arial"/>
        <family val="2"/>
      </rPr>
      <t>Pérdida de arrastre del ejercicio anterior actualizada</t>
    </r>
  </si>
  <si>
    <r>
      <rPr>
        <sz val="8"/>
        <color rgb="FF404040"/>
        <rFont val="Arial"/>
        <family val="2"/>
      </rPr>
      <t>Base imponible o pérdida del ejercicio</t>
    </r>
  </si>
  <si>
    <r>
      <rPr>
        <b/>
        <sz val="6"/>
        <color rgb="FF404040"/>
        <rFont val="Arial"/>
        <family val="2"/>
      </rPr>
      <t>RECUADRO N° 4</t>
    </r>
    <r>
      <rPr>
        <sz val="6"/>
        <color rgb="FF404040"/>
        <rFont val="Arial"/>
        <family val="2"/>
      </rPr>
      <t>: ENAJENACIÓN DE ACCIONES, DERECHOS SOCIALES, CUOTAS DE FONDOS MUTUOS Y/O DE INVERSIÓN.</t>
    </r>
  </si>
  <si>
    <r>
      <rPr>
        <b/>
        <sz val="6"/>
        <color rgb="FF252525"/>
        <rFont val="Arial"/>
        <family val="2"/>
      </rPr>
      <t>RECUADRO N°5</t>
    </r>
    <r>
      <rPr>
        <sz val="6"/>
        <color rgb="FF252525"/>
        <rFont val="Arial"/>
        <family val="2"/>
      </rPr>
      <t>: CRÉDITO POR INGRESO DIFERIDO PROPIETARIOS DE EMPRESAS RÉGIMEN TRANSPARENCIA TRIBUTARIA, ART. 14 LETRA D) N°8 LIR</t>
    </r>
  </si>
  <si>
    <r>
      <rPr>
        <sz val="8"/>
        <color rgb="FF404040"/>
        <rFont val="Arial"/>
        <family val="2"/>
      </rPr>
      <t>Remanente ejercicio anterior</t>
    </r>
  </si>
  <si>
    <r>
      <rPr>
        <sz val="8"/>
        <color rgb="FF404040"/>
        <rFont val="Arial"/>
        <family val="2"/>
      </rPr>
      <t>Crédito recibido en el ejercicio</t>
    </r>
  </si>
  <si>
    <r>
      <rPr>
        <sz val="8"/>
        <color rgb="FF404040"/>
        <rFont val="Arial"/>
        <family val="2"/>
      </rPr>
      <t>Crédito imputado en el ejercicio</t>
    </r>
  </si>
  <si>
    <r>
      <rPr>
        <sz val="8"/>
        <color rgb="FF252525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</si>
  <si>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5</t>
    </r>
    <r>
      <rPr>
        <sz val="6"/>
        <color rgb="FF404040"/>
        <rFont val="Arial"/>
        <family val="2"/>
      </rPr>
      <t>: CRÉDITO POR INGRESO DIFERIDO PROPIETARIOS DE EMPRESAS RÉGIMEN TRANSPARENCIA TRIBUTARIA, ART. 14 LETRA D) N°8 LIR</t>
    </r>
  </si>
  <si>
    <r>
      <rPr>
        <b/>
        <sz val="6"/>
        <color rgb="FF252525"/>
        <rFont val="Arial"/>
        <family val="2"/>
      </rPr>
      <t>RECUADRO N° 6</t>
    </r>
    <r>
      <rPr>
        <sz val="6"/>
        <color rgb="FF252525"/>
        <rFont val="Arial"/>
        <family val="2"/>
      </rPr>
      <t>: DATOS INFORMATIVOS</t>
    </r>
  </si>
  <si>
    <r>
      <rPr>
        <b/>
        <sz val="6"/>
        <color rgb="FF404040"/>
        <rFont val="Arial"/>
        <family val="2"/>
      </rPr>
      <t>OPERACIONES INTERNACIONALES</t>
    </r>
  </si>
  <si>
    <r>
      <rPr>
        <sz val="8"/>
        <color rgb="FF404040"/>
        <rFont val="Arial"/>
        <family val="2"/>
      </rPr>
      <t>Préstamos efectuados a propietarios, socios o accionistas en el ejercicio</t>
    </r>
  </si>
  <si>
    <r>
      <rPr>
        <sz val="8"/>
        <color rgb="FF404040"/>
        <rFont val="Arial"/>
        <family val="2"/>
      </rPr>
      <t>Total de cantidades adeudadas, pagadas, abonadas en cuenta o puestas a disposición de relacionados en el exterior (arts. 31 inc. 3° y 59 LIR)</t>
    </r>
  </si>
  <si>
    <r>
      <rPr>
        <sz val="8"/>
        <color rgb="FF404040"/>
        <rFont val="Arial"/>
        <family val="2"/>
      </rPr>
      <t>Cantidades adeudadas, pagadas, abonadas en cuenta o puestas a disposición de relacionados en el exterior, cuyo IA no ha sido enterado (arts. 31 inc.  3° y 59 LIR)</t>
    </r>
  </si>
  <si>
    <r>
      <rPr>
        <sz val="8"/>
        <color rgb="FF404040"/>
        <rFont val="Arial"/>
        <family val="2"/>
      </rPr>
      <t>Total pasivos contraídos en Chile</t>
    </r>
  </si>
  <si>
    <r>
      <rPr>
        <sz val="8"/>
        <color rgb="FF404040"/>
        <rFont val="Arial"/>
        <family val="2"/>
      </rPr>
      <t>Beneficio antes de gastos financieros (EBITDA)</t>
    </r>
  </si>
  <si>
    <r>
      <rPr>
        <sz val="8"/>
        <color rgb="FF404040"/>
        <rFont val="Arial"/>
        <family val="2"/>
      </rPr>
      <t>Renta imponible extranjera (art. 41 A  N° 3 LIR)</t>
    </r>
  </si>
  <si>
    <r>
      <rPr>
        <b/>
        <sz val="6"/>
        <color rgb="FF404040"/>
        <rFont val="Arial"/>
        <family val="2"/>
      </rPr>
      <t>DATOS DE BALANCE</t>
    </r>
  </si>
  <si>
    <r>
      <rPr>
        <sz val="8"/>
        <color rgb="FF404040"/>
        <rFont val="Arial"/>
        <family val="2"/>
      </rPr>
      <t>Total del activo</t>
    </r>
  </si>
  <si>
    <r>
      <rPr>
        <sz val="8"/>
        <color rgb="FF404040"/>
        <rFont val="Arial"/>
        <family val="2"/>
      </rPr>
      <t>Total del pasivo</t>
    </r>
  </si>
  <si>
    <r>
      <rPr>
        <sz val="8"/>
        <color rgb="FF404040"/>
        <rFont val="Arial"/>
        <family val="2"/>
      </rPr>
      <t>Saldo de caja (sólo dinero en efectivo y documentos al día, según arqueo)</t>
    </r>
  </si>
  <si>
    <r>
      <rPr>
        <sz val="8"/>
        <color rgb="FF404040"/>
        <rFont val="Arial"/>
        <family val="2"/>
      </rPr>
      <t>Capital efectivo</t>
    </r>
  </si>
  <si>
    <r>
      <rPr>
        <sz val="8"/>
        <color rgb="FF404040"/>
        <rFont val="Arial"/>
        <family val="2"/>
      </rPr>
      <t>Saldo cuenta corriente bancaria según, conciliación</t>
    </r>
  </si>
  <si>
    <r>
      <rPr>
        <sz val="8"/>
        <color rgb="FF404040"/>
        <rFont val="Arial"/>
        <family val="2"/>
      </rPr>
      <t>Existencia final</t>
    </r>
  </si>
  <si>
    <r>
      <rPr>
        <sz val="8"/>
        <color rgb="FF404040"/>
        <rFont val="Arial"/>
        <family val="2"/>
      </rPr>
      <t>Bienes adquiridos contrato leasing</t>
    </r>
  </si>
  <si>
    <r>
      <rPr>
        <sz val="8"/>
        <color rgb="FF404040"/>
        <rFont val="Arial"/>
        <family val="2"/>
      </rPr>
      <t>Activo inmovilizado</t>
    </r>
  </si>
  <si>
    <r>
      <rPr>
        <sz val="8"/>
        <color rgb="FF404040"/>
        <rFont val="Arial"/>
        <family val="2"/>
      </rPr>
      <t>Activo gasto diferido goodwill tributario</t>
    </r>
  </si>
  <si>
    <r>
      <rPr>
        <sz val="8"/>
        <color rgb="FF404040"/>
        <rFont val="Arial"/>
        <family val="2"/>
      </rPr>
      <t>Activo intangible goodwill tributario (Ley N° 20.780)</t>
    </r>
  </si>
  <si>
    <r>
      <rPr>
        <sz val="8"/>
        <color rgb="FF404040"/>
        <rFont val="Arial"/>
        <family val="2"/>
      </rPr>
      <t>Patrimonio financiero</t>
    </r>
  </si>
  <si>
    <r>
      <rPr>
        <b/>
        <sz val="6"/>
        <color rgb="FF404040"/>
        <rFont val="Arial"/>
        <family val="2"/>
      </rPr>
      <t>OTROS ANTECEDENTES</t>
    </r>
  </si>
  <si>
    <r>
      <rPr>
        <sz val="8"/>
        <color rgb="FF404040"/>
        <rFont val="Arial"/>
        <family val="2"/>
      </rPr>
      <t>Utilidades financieras capitalizadas</t>
    </r>
  </si>
  <si>
    <r>
      <rPr>
        <sz val="8"/>
        <color rgb="FF404040"/>
        <rFont val="Arial"/>
        <family val="2"/>
      </rPr>
      <t>Gastos adeudados o pagados por cuotas de bienes en leasing</t>
    </r>
  </si>
  <si>
    <r>
      <rPr>
        <sz val="8"/>
        <color rgb="FF404040"/>
        <rFont val="Arial"/>
        <family val="2"/>
      </rPr>
      <t>Monto del capital  directa o indirectamente financiado por partes relacionadas</t>
    </r>
  </si>
  <si>
    <r>
      <rPr>
        <sz val="8"/>
        <color rgb="FF404040"/>
        <rFont val="Arial"/>
        <family val="2"/>
      </rPr>
      <t>TEX</t>
    </r>
  </si>
  <si>
    <r>
      <rPr>
        <sz val="8"/>
        <color rgb="FF404040"/>
        <rFont val="Arial"/>
        <family val="2"/>
      </rPr>
      <t>TEF</t>
    </r>
  </si>
  <si>
    <r>
      <rPr>
        <sz val="8"/>
        <color rgb="FF404040"/>
        <rFont val="Arial"/>
        <family val="2"/>
      </rPr>
      <t>Retiros, remesas o distribuciones afectos a IGC o IA, no Imputados a los RTRE</t>
    </r>
  </si>
  <si>
    <r>
      <rPr>
        <sz val="8"/>
        <color rgb="FF404040"/>
        <rFont val="Arial"/>
        <family val="2"/>
      </rPr>
      <t>Retiros, remesas o distribuciones afectos a IGC o IA, imputados a las utilidades de balance en exceso de las tributables (UBET)</t>
    </r>
  </si>
  <si>
    <r>
      <rPr>
        <sz val="8"/>
        <color rgb="FF404040"/>
        <rFont val="Arial"/>
        <family val="2"/>
      </rPr>
      <t>Depreciación acelerada vehículos eléctricos o híbridos con recarga eléctrica exterior u otros calificados como cero emisiones por resolución fundada del Ministerio de Energía (art. 8 Ley N° 21.305)</t>
    </r>
  </si>
  <si>
    <r>
      <rPr>
        <sz val="8"/>
        <color rgb="FF404040"/>
        <rFont val="Arial"/>
        <family val="2"/>
      </rPr>
      <t>Depreciación normal vehículos eléctricos o híbridos con recarga eléctrica exterior u otros calificados como cero emisiones por resolución fundada del Ministerio de Energía (art. 8 Ley N° 21.305)</t>
    </r>
  </si>
  <si>
    <r>
      <rPr>
        <b/>
        <sz val="6"/>
        <color rgb="FF404040"/>
        <rFont val="Arial"/>
        <family val="2"/>
      </rPr>
      <t>SALDOS</t>
    </r>
  </si>
  <si>
    <r>
      <rPr>
        <sz val="8"/>
        <color rgb="FF404040"/>
        <rFont val="Arial"/>
        <family val="2"/>
      </rPr>
      <t>Saldo total de rentas exentas de IGC (art. 11 Ley N° 18.401, rentas del capitalismo popular)</t>
    </r>
  </si>
  <si>
    <r>
      <rPr>
        <sz val="8"/>
        <color rgb="FF404040"/>
        <rFont val="Arial"/>
        <family val="2"/>
      </rPr>
      <t>Saldo exceso de retiros de 2014, determinados al 31 de diciembre para ejercicios siguientes</t>
    </r>
  </si>
  <si>
    <r>
      <rPr>
        <sz val="8"/>
        <color rgb="FF404040"/>
        <rFont val="Arial"/>
        <family val="2"/>
      </rPr>
      <t>Saldo de crédito por IDPC no sujetos a restitución generados hasta el 31.12.2019</t>
    </r>
  </si>
  <si>
    <r>
      <rPr>
        <sz val="8"/>
        <color rgb="FF404040"/>
        <rFont val="Arial"/>
        <family val="2"/>
      </rPr>
      <t>Saldo de crédito por IDPC no sujetos a restitución generados a contar del 01.01.2020</t>
    </r>
  </si>
  <si>
    <r>
      <rPr>
        <sz val="8"/>
        <color rgb="FF404040"/>
        <rFont val="Arial"/>
        <family val="2"/>
      </rPr>
      <t>Saldo crédito Impuesto Tasa Adicional ex art. 21 LIR</t>
    </r>
  </si>
  <si>
    <r>
      <rPr>
        <sz val="8"/>
        <color rgb="FF404040"/>
        <rFont val="Arial"/>
        <family val="2"/>
      </rPr>
      <t>Saldo de excedente base imponible IDPC voluntario a imputar ejercicio siguientes</t>
    </r>
  </si>
  <si>
    <r>
      <rPr>
        <b/>
        <sz val="6"/>
        <color rgb="FF404040"/>
        <rFont val="Arial"/>
        <family val="2"/>
      </rPr>
      <t>CUENTAS EN PARTICIPACIÓN Y DEMÁS ENCARGOS FIDUCIARIOS</t>
    </r>
  </si>
  <si>
    <r>
      <rPr>
        <sz val="8"/>
        <color rgb="FF404040"/>
        <rFont val="Arial"/>
        <family val="2"/>
      </rPr>
      <t>Saldo o aporte inicial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</si>
  <si>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Saldo final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</si>
  <si>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Crédito por IDPC asignado en el ejercicio a los partícipes o beneficiarios de la asociación o cuentas en participación o del encargo fiduciario</t>
    </r>
  </si>
  <si>
    <r>
      <rPr>
        <sz val="8"/>
        <color rgb="FF404040"/>
        <rFont val="Arial"/>
        <family val="2"/>
      </rPr>
      <t>Crédito IPE asignado en el ejercicio a los partícipes o beneficiarios de la asociación o cuentas en participación o del encargo fiduciario</t>
    </r>
  </si>
  <si>
    <r>
      <rPr>
        <b/>
        <sz val="6"/>
        <color rgb="FF404040"/>
        <rFont val="Arial"/>
        <family val="2"/>
      </rPr>
      <t>RECUADRO N° 6</t>
    </r>
    <r>
      <rPr>
        <sz val="6"/>
        <rFont val="Arial"/>
        <family val="2"/>
      </rPr>
      <t>: DATOS INFORMATIVOS</t>
    </r>
  </si>
  <si>
    <r>
      <rPr>
        <b/>
        <sz val="6"/>
        <color rgb="FF252525"/>
        <rFont val="Arial"/>
        <family val="2"/>
      </rPr>
      <t>RECUADRO N° 7</t>
    </r>
    <r>
      <rPr>
        <sz val="6"/>
        <color rgb="FF252525"/>
        <rFont val="Arial"/>
        <family val="2"/>
      </rPr>
      <t>: INGRESO DIFERIDO Y SALDOS PENDIENTES DE AMORTIZACIÓN</t>
    </r>
  </si>
  <si>
    <r>
      <rPr>
        <b/>
        <sz val="6"/>
        <color rgb="FF404040"/>
        <rFont val="Arial"/>
        <family val="2"/>
      </rPr>
      <t>Detalle</t>
    </r>
  </si>
  <si>
    <r>
      <rPr>
        <b/>
        <sz val="6"/>
        <color rgb="FF404040"/>
        <rFont val="Arial"/>
        <family val="2"/>
      </rPr>
      <t>Saldo de rentas tributables acumuladas</t>
    </r>
  </si>
  <si>
    <r>
      <rPr>
        <b/>
        <sz val="6"/>
        <color rgb="FF404040"/>
        <rFont val="Arial"/>
        <family val="2"/>
      </rPr>
      <t>Incremento</t>
    </r>
  </si>
  <si>
    <r>
      <rPr>
        <b/>
        <sz val="6"/>
        <color rgb="FF404040"/>
        <rFont val="Arial"/>
        <family val="2"/>
      </rPr>
      <t>Crédito</t>
    </r>
  </si>
  <si>
    <r>
      <rPr>
        <b/>
        <sz val="6"/>
        <color rgb="FF404040"/>
        <rFont val="Arial"/>
        <family val="2"/>
      </rPr>
      <t>No Sujeto a Restitución</t>
    </r>
  </si>
  <si>
    <r>
      <rPr>
        <b/>
        <sz val="6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</si>
  <si>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Saldo de ingreso diferido pendiente de tributación correspondiente a lo dispuesto en el
ex art. 14 ter letra A) N° 2 LIR</t>
    </r>
  </si>
  <si>
    <r>
      <rPr>
        <sz val="8"/>
        <color rgb="FF404040"/>
        <rFont val="Arial"/>
        <family val="2"/>
      </rPr>
      <t>Ingreso  diferido a  imputar  en  el ejercicio</t>
    </r>
  </si>
  <si>
    <r>
      <rPr>
        <sz val="8"/>
        <color rgb="FF404040"/>
        <rFont val="Arial"/>
        <family val="2"/>
      </rPr>
      <t>Saldo de ingreso diferido pendiente de tributación de acuerdo al art. 14 letra D) N°8,
letra (d) de la LIR, art. 40° transitorio  de la Ley N° 21.210 y Circular N° 62 de 2020</t>
    </r>
  </si>
  <si>
    <r>
      <rPr>
        <sz val="8"/>
        <color rgb="FF404040"/>
        <rFont val="Arial"/>
        <family val="2"/>
      </rPr>
      <t>Saldo de ingreso diferido pendiente de tributación de acuerdo al art. 15° transitorio de
la Ley N° 21.210</t>
    </r>
  </si>
  <si>
    <r>
      <rPr>
        <sz val="8"/>
        <color rgb="FF404040"/>
        <rFont val="Arial"/>
        <family val="2"/>
      </rPr>
      <t>TOTAL Saldo ingreso diferido a imputar en los ejercicios siguientes</t>
    </r>
  </si>
  <si>
    <r>
      <rPr>
        <b/>
        <sz val="6"/>
        <color rgb="FF404040"/>
        <rFont val="Arial"/>
        <family val="2"/>
      </rPr>
      <t>RECUADRO N° 7</t>
    </r>
    <r>
      <rPr>
        <sz val="6"/>
        <rFont val="Arial"/>
        <family val="2"/>
      </rPr>
      <t>: INGRESO DIFERIDO Y SALDOS PENDIENTES DE AMORTIZACIÓN.</t>
    </r>
  </si>
  <si>
    <r>
      <rPr>
        <b/>
        <sz val="6"/>
        <color rgb="FF252525"/>
        <rFont val="Arial"/>
        <family val="2"/>
      </rPr>
      <t>RECUADRO N° 8</t>
    </r>
    <r>
      <rPr>
        <sz val="6"/>
        <color rgb="FF252525"/>
        <rFont val="Arial"/>
        <family val="2"/>
      </rPr>
      <t>:  INFORMACIÓN SOBRE DONACIONES Y CRÉDITOS O REBAJAS IMPUTABLES AL IDPC</t>
    </r>
  </si>
  <si>
    <r>
      <rPr>
        <b/>
        <sz val="6"/>
        <color rgb="FF404040"/>
        <rFont val="Arial"/>
        <family val="2"/>
      </rPr>
      <t>CRÉDITOS CUYOS REMANENTES NO DAN DERECHO A IMPUTACIÓN EN LOS EJERCICIOS SIGUIENTES NI A DEVOLUCIÓN</t>
    </r>
  </si>
  <si>
    <r>
      <rPr>
        <b/>
        <sz val="8"/>
        <color rgb="FF404040"/>
        <rFont val="Arial"/>
        <family val="2"/>
      </rPr>
      <t>DETALLE</t>
    </r>
  </si>
  <si>
    <r>
      <rPr>
        <b/>
        <sz val="8"/>
        <color rgb="FF404040"/>
        <rFont val="Arial"/>
        <family val="2"/>
      </rPr>
      <t>TOTAL GASTO</t>
    </r>
  </si>
  <si>
    <r>
      <rPr>
        <b/>
        <sz val="8"/>
        <color rgb="FF404040"/>
        <rFont val="Arial"/>
        <family val="2"/>
      </rPr>
      <t>GASTO NO ACEPTADO</t>
    </r>
  </si>
  <si>
    <r>
      <rPr>
        <b/>
        <sz val="8"/>
        <color rgb="FF404040"/>
        <rFont val="Arial"/>
        <family val="2"/>
      </rPr>
      <t>CRÉDITO</t>
    </r>
  </si>
  <si>
    <r>
      <rPr>
        <sz val="8"/>
        <color rgb="FF404040"/>
        <rFont val="Arial"/>
        <family val="2"/>
      </rPr>
      <t>Donaciones al FNR, según arts. 4° y 9° Ley N° 20.444 (no afectas al LGA)</t>
    </r>
  </si>
  <si>
    <r>
      <rPr>
        <sz val="8"/>
        <color rgb="FF404040"/>
        <rFont val="Arial"/>
        <family val="2"/>
      </rPr>
      <t>Donaciones para fines culturales, según art. 8° Ley N° 18.985 (afectas al LGA)</t>
    </r>
  </si>
  <si>
    <r>
      <rPr>
        <sz val="8"/>
        <color rgb="FF404040"/>
        <rFont val="Arial"/>
        <family val="2"/>
      </rPr>
      <t>Donaciones para fines educacionales, según art. 3° Ley N° 19.247 (afectas al LGA)</t>
    </r>
  </si>
  <si>
    <r>
      <rPr>
        <sz val="8"/>
        <color rgb="FF404040"/>
        <rFont val="Arial"/>
        <family val="2"/>
      </rPr>
      <t>Donaciones para fines deportivos, según art. 62 y sgtes. Ley N° 19.712 (afecta al LGA)</t>
    </r>
  </si>
  <si>
    <r>
      <rPr>
        <sz val="8"/>
        <color rgb="FF404040"/>
        <rFont val="Arial"/>
        <family val="2"/>
      </rPr>
      <t>Donaciones para fines sociales, según art. 1° y sgtes. Ley N° 19.885 (afecta al LGA)</t>
    </r>
  </si>
  <si>
    <r>
      <rPr>
        <sz val="8"/>
        <color rgb="FF404040"/>
        <rFont val="Arial"/>
        <family val="2"/>
      </rPr>
      <t>Crédito por impuesto territorial (contribuciones de bienes raíces)</t>
    </r>
  </si>
  <si>
    <r>
      <rPr>
        <sz val="8"/>
        <color rgb="FF404040"/>
        <rFont val="Arial"/>
        <family val="2"/>
      </rPr>
      <t>Crédito por bienes físicos del activo inmovilizado del ejercicio</t>
    </r>
  </si>
  <si>
    <r>
      <rPr>
        <sz val="8"/>
        <color rgb="FF404040"/>
        <rFont val="Arial"/>
        <family val="2"/>
      </rPr>
      <t>Crédito por rentas de zonas francas</t>
    </r>
  </si>
  <si>
    <r>
      <rPr>
        <sz val="8"/>
        <color rgb="FF404040"/>
        <rFont val="Arial"/>
        <family val="2"/>
      </rPr>
      <t>Crédito por ingreso diferido</t>
    </r>
  </si>
  <si>
    <r>
      <rPr>
        <sz val="8"/>
        <color rgb="FF404040"/>
        <rFont val="Arial"/>
        <family val="2"/>
      </rPr>
      <t>Otras rebajas especiales</t>
    </r>
  </si>
  <si>
    <r>
      <rPr>
        <b/>
        <sz val="6"/>
        <color rgb="FF404040"/>
        <rFont val="Arial"/>
        <family val="2"/>
      </rPr>
      <t>CRÉDITOS CUYOS REMANENTES DAN  SOLO DERECHO A IMPUTACIÓN EN LOS EJERCICIOS SIGUIENTES</t>
    </r>
  </si>
  <si>
    <r>
      <rPr>
        <sz val="8"/>
        <color rgb="FF404040"/>
        <rFont val="Arial"/>
        <family val="2"/>
      </rPr>
      <t>Remanente de crédito por bienes físicos del activo inmovilizado proveniente de inversiones AT 1999 - 2002</t>
    </r>
  </si>
  <si>
    <r>
      <rPr>
        <sz val="8"/>
        <color rgb="FF404040"/>
        <rFont val="Arial"/>
        <family val="2"/>
      </rPr>
      <t>Donaciones a universidades, institutos profesionales y centros de formación técnica, según art. 69 Ley N° 18.681 (afectas al LGA)</t>
    </r>
  </si>
  <si>
    <r>
      <rPr>
        <sz val="8"/>
        <color rgb="FF404040"/>
        <rFont val="Arial"/>
        <family val="2"/>
      </rPr>
      <t>Monto inversión Ley Arica</t>
    </r>
  </si>
  <si>
    <r>
      <rPr>
        <sz val="8"/>
        <color rgb="FF404040"/>
        <rFont val="Arial"/>
        <family val="2"/>
      </rPr>
      <t>Monto inversión  Ley Austral</t>
    </r>
  </si>
  <si>
    <r>
      <rPr>
        <sz val="8"/>
        <color rgb="FF404040"/>
        <rFont val="Arial"/>
        <family val="2"/>
      </rPr>
      <t>Crédito por impuestos soportados en el extranjero, según art.41  A LIR</t>
    </r>
  </si>
  <si>
    <r>
      <rPr>
        <sz val="8"/>
        <color rgb="FF404040"/>
        <rFont val="Arial"/>
        <family val="2"/>
      </rPr>
      <t>Crédito por inversión privada en actividades de investigación y desarrollo Ley N° 20.241</t>
    </r>
  </si>
  <si>
    <r>
      <rPr>
        <b/>
        <sz val="6"/>
        <color rgb="FF404040"/>
        <rFont val="Arial"/>
        <family val="2"/>
      </rPr>
      <t>CRÉDITO CUYO REMANENTE DA DERECHO A DEVOLUCIÓN</t>
    </r>
  </si>
  <si>
    <r>
      <rPr>
        <sz val="8"/>
        <color rgb="FF404040"/>
        <rFont val="Arial"/>
        <family val="2"/>
      </rPr>
      <t>Crédito IEAM del ejercicio</t>
    </r>
  </si>
  <si>
    <r>
      <rPr>
        <sz val="8"/>
        <color rgb="FF404040"/>
        <rFont val="Arial"/>
        <family val="2"/>
      </rPr>
      <t>Crédito IEAM utilizado en el ejercicio</t>
    </r>
  </si>
  <si>
    <r>
      <rPr>
        <sz val="8"/>
        <color rgb="FF404040"/>
        <rFont val="Arial"/>
        <family val="2"/>
      </rPr>
      <t>Remanente crédito IEAM a devolver a
través de código 36</t>
    </r>
  </si>
  <si>
    <r>
      <rPr>
        <b/>
        <sz val="6"/>
        <color rgb="FF404040"/>
        <rFont val="Arial"/>
        <family val="2"/>
      </rPr>
      <t>OTRAS  DONACIONES</t>
    </r>
  </si>
  <si>
    <r>
      <rPr>
        <sz val="6"/>
        <color rgb="FF404040"/>
        <rFont val="Arial"/>
        <family val="2"/>
      </rPr>
      <t>DETALLE</t>
    </r>
  </si>
  <si>
    <r>
      <rPr>
        <sz val="6"/>
        <color rgb="FF404040"/>
        <rFont val="Arial"/>
        <family val="2"/>
      </rPr>
      <t>TOTAL GASTO</t>
    </r>
  </si>
  <si>
    <r>
      <rPr>
        <sz val="6"/>
        <color rgb="FF404040"/>
        <rFont val="Arial"/>
        <family val="2"/>
      </rPr>
      <t>GASTO NO ACEPTADO</t>
    </r>
  </si>
  <si>
    <r>
      <rPr>
        <sz val="8"/>
        <color rgb="FF404040"/>
        <rFont val="Arial"/>
        <family val="2"/>
      </rPr>
      <t>Otras donaciones, según art. 10 Ley N° 19.885 (afecta al LGA)</t>
    </r>
  </si>
  <si>
    <r>
      <rPr>
        <sz val="8"/>
        <color rgb="FF404040"/>
        <rFont val="Arial"/>
        <family val="2"/>
      </rPr>
      <t>Donaciones, según art. 7° Ley N° 16.282 (no afectas al LGA)</t>
    </r>
  </si>
  <si>
    <r>
      <rPr>
        <sz val="8"/>
        <color rgb="FF404040"/>
        <rFont val="Arial"/>
        <family val="2"/>
      </rPr>
      <t>Donaciones, según art. 37 D.L. N° 1.939 de 1977 (no afectas al LGA) y según art. 68 Ley N° 19.300 (no afectas al LGA)</t>
    </r>
  </si>
  <si>
    <r>
      <rPr>
        <sz val="8"/>
        <color rgb="FF404040"/>
        <rFont val="Arial"/>
        <family val="2"/>
      </rPr>
      <t>Donaciones, según Ley N° 21.015 (no afectas al LGA)</t>
    </r>
  </si>
  <si>
    <r>
      <rPr>
        <sz val="8"/>
        <color rgb="FF404040"/>
        <rFont val="Arial"/>
        <family val="2"/>
      </rPr>
      <t>Donaciones, según nuevo Título VIII bis D.L. N° 3.063 de 1979 (no afectas al LGA), incorporado por Ley N° 21.440</t>
    </r>
  </si>
  <si>
    <r>
      <rPr>
        <sz val="8"/>
        <color rgb="FF404040"/>
        <rFont val="Arial"/>
        <family val="2"/>
      </rPr>
      <t>Donaciones, según art. 18° Ley N° 21.258 (no afecta al LGA)</t>
    </r>
  </si>
  <si>
    <r>
      <rPr>
        <sz val="8"/>
        <color rgb="FF404040"/>
        <rFont val="Arial"/>
        <family val="2"/>
      </rPr>
      <t>Donaciones para fines culturales según art. 8° Ley N° 18.985</t>
    </r>
  </si>
  <si>
    <r>
      <rPr>
        <sz val="8"/>
        <color rgb="FF404040"/>
        <rFont val="Arial"/>
        <family val="2"/>
      </rPr>
      <t>Remanente año anterior</t>
    </r>
  </si>
  <si>
    <r>
      <rPr>
        <sz val="8"/>
        <color rgb="FF404040"/>
        <rFont val="Arial"/>
        <family val="2"/>
      </rPr>
      <t>Imputado en el ejercicio</t>
    </r>
  </si>
  <si>
    <r>
      <rPr>
        <sz val="8"/>
        <color rgb="FF404040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</si>
  <si>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8</t>
    </r>
    <r>
      <rPr>
        <b/>
        <sz val="6"/>
        <rFont val="Arial"/>
        <family val="2"/>
      </rPr>
      <t xml:space="preserve">:  </t>
    </r>
    <r>
      <rPr>
        <sz val="6"/>
        <rFont val="Arial"/>
        <family val="2"/>
      </rPr>
      <t>INFORMACIÓN SOBRE DONACIONES Y CRÉDITOS O REBAJAS IMPUTABLES AL IDPC</t>
    </r>
  </si>
  <si>
    <r>
      <rPr>
        <b/>
        <sz val="6"/>
        <color rgb="FF252525"/>
        <rFont val="Arial"/>
        <family val="2"/>
      </rPr>
      <t>RECUADRO N° 9</t>
    </r>
    <r>
      <rPr>
        <sz val="6"/>
        <color rgb="FF252525"/>
        <rFont val="Arial"/>
        <family val="2"/>
      </rPr>
      <t>: REGISTRO FUR</t>
    </r>
  </si>
  <si>
    <r>
      <rPr>
        <sz val="8"/>
        <color rgb="FF404040"/>
        <rFont val="Arial"/>
        <family val="2"/>
      </rPr>
      <t>Remanente FUR ejercicio anterior debidamente reajustado</t>
    </r>
  </si>
  <si>
    <r>
      <rPr>
        <sz val="8"/>
        <color rgb="FF404040"/>
        <rFont val="Arial"/>
        <family val="2"/>
      </rPr>
      <t>FUR afectado con IS</t>
    </r>
  </si>
  <si>
    <r>
      <rPr>
        <sz val="8"/>
        <color rgb="FF404040"/>
        <rFont val="Arial"/>
        <family val="2"/>
      </rPr>
      <t>IS pagado que afectó al FUR</t>
    </r>
  </si>
  <si>
    <r>
      <rPr>
        <sz val="8"/>
        <color rgb="FF404040"/>
        <rFont val="Arial"/>
        <family val="2"/>
      </rPr>
      <t>Rebaja FUR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</si>
  <si>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Rebaja FUR acogido a IS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</si>
  <si>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Aumento FUR por reorganización empresarial debidamente reajustado</t>
    </r>
  </si>
  <si>
    <r>
      <rPr>
        <sz val="8"/>
        <color rgb="FF404040"/>
        <rFont val="Arial"/>
        <family val="2"/>
      </rPr>
      <t>Reclasificación FUR por rentas afectadas IS</t>
    </r>
  </si>
  <si>
    <r>
      <rPr>
        <sz val="8"/>
        <color rgb="FF404040"/>
        <rFont val="Arial"/>
        <family val="2"/>
      </rPr>
      <t>Remanente para el ejercicio siguiente de rentas afectadas con IS</t>
    </r>
  </si>
  <si>
    <r>
      <rPr>
        <sz val="8"/>
        <color rgb="FF404040"/>
        <rFont val="Arial"/>
        <family val="2"/>
      </rPr>
      <t>Remanente FUR para el ejercicio siguiente afectos a impuestos finales</t>
    </r>
  </si>
  <si>
    <r>
      <rPr>
        <sz val="8"/>
        <color rgb="FF404040"/>
        <rFont val="Arial"/>
        <family val="2"/>
      </rPr>
      <t>Remanente FUR para el ejercicio siguiente exentos e INR</t>
    </r>
  </si>
  <si>
    <r>
      <rPr>
        <sz val="8"/>
        <color rgb="FF404040"/>
        <rFont val="Arial"/>
        <family val="2"/>
      </rPr>
      <t>Remanente crédito IDPC ejercicio anterior debidamente reajustado</t>
    </r>
  </si>
  <si>
    <r>
      <rPr>
        <sz val="8"/>
        <color rgb="FF404040"/>
        <rFont val="Arial"/>
        <family val="2"/>
      </rPr>
      <t>Crédito por IDPC utilizado en el ejercicio</t>
    </r>
  </si>
  <si>
    <r>
      <rPr>
        <sz val="8"/>
        <color rgb="FF404040"/>
        <rFont val="Arial"/>
        <family val="2"/>
      </rPr>
      <t>Crédito por IDPC recibido en el ejercicio</t>
    </r>
  </si>
  <si>
    <r>
      <rPr>
        <sz val="8"/>
        <color rgb="FF404040"/>
        <rFont val="Arial"/>
        <family val="2"/>
      </rPr>
      <t>Remanente crédito por IDPC para el ejercicio siguiente</t>
    </r>
  </si>
  <si>
    <r>
      <rPr>
        <b/>
        <sz val="6"/>
        <color rgb="FF404040"/>
        <rFont val="Arial"/>
        <family val="2"/>
      </rPr>
      <t>RECUADRO N° 9</t>
    </r>
    <r>
      <rPr>
        <sz val="6"/>
        <color rgb="FF404040"/>
        <rFont val="Arial"/>
        <family val="2"/>
      </rPr>
      <t>: REGISTRO FUR</t>
    </r>
  </si>
  <si>
    <r>
      <rPr>
        <b/>
        <sz val="6"/>
        <color rgb="FF252525"/>
        <rFont val="Arial"/>
        <family val="2"/>
      </rPr>
      <t>RECUADRO Nº 10</t>
    </r>
    <r>
      <rPr>
        <sz val="6"/>
        <color rgb="FF252525"/>
        <rFont val="Arial"/>
        <family val="2"/>
      </rPr>
      <t>: DEPRECIACIÓN</t>
    </r>
  </si>
  <si>
    <r>
      <rPr>
        <sz val="8"/>
        <color rgb="FF404040"/>
        <rFont val="Arial"/>
        <family val="2"/>
      </rPr>
      <t>Cantidad de bienes del activo inmovilizado</t>
    </r>
  </si>
  <si>
    <r>
      <rPr>
        <sz val="8"/>
        <color rgb="FF404040"/>
        <rFont val="Arial"/>
        <family val="2"/>
      </rPr>
      <t>Depreciación acelerada en 1/3  vida útil, del ejercicio (art. 31 N° 5 LIR)</t>
    </r>
  </si>
  <si>
    <r>
      <rPr>
        <sz val="8"/>
        <color rgb="FF404040"/>
        <rFont val="Arial"/>
        <family val="2"/>
      </rPr>
      <t>Depreciación acelerada en 1/10 vida útil, del ejercicio (art. 31 N° 5 bis LIR)</t>
    </r>
  </si>
  <si>
    <r>
      <rPr>
        <sz val="8"/>
        <color rgb="FF404040"/>
        <rFont val="Arial"/>
        <family val="2"/>
      </rPr>
      <t>Depreciación instantánea por el 100% del valor de adquisición del bien físico del activo inmovilizado, adquirido en el ejercicio (art. 22° transitorio bis Ley N° 21.210, incorporado por la Ley N°21.256)</t>
    </r>
  </si>
  <si>
    <r>
      <rPr>
        <sz val="8"/>
        <color rgb="FF404040"/>
        <rFont val="Arial"/>
        <family val="2"/>
      </rPr>
      <t>Total depreciación normal de los bienes con depreciación acelerada y/o instantánea informada en los códigos 938, 949 y 1158</t>
    </r>
  </si>
  <si>
    <r>
      <rPr>
        <sz val="8"/>
        <color rgb="FF404040"/>
        <rFont val="Arial"/>
        <family val="2"/>
      </rPr>
      <t>Diferencia entre depreciaciones aceleradas y/o instantáneas y normales del ejercicio, anteriores</t>
    </r>
  </si>
  <si>
    <r>
      <rPr>
        <b/>
        <sz val="6"/>
        <color rgb="FF404040"/>
        <rFont val="Arial"/>
        <family val="2"/>
      </rPr>
      <t>RECUADRO Nº 10</t>
    </r>
    <r>
      <rPr>
        <sz val="6"/>
        <color rgb="FF404040"/>
        <rFont val="Arial"/>
        <family val="2"/>
      </rPr>
      <t>: DEPRECIACIÓN</t>
    </r>
  </si>
  <si>
    <r>
      <rPr>
        <b/>
        <sz val="6"/>
        <color rgb="FF252525"/>
        <rFont val="Arial"/>
        <family val="2"/>
      </rPr>
      <t>RECUADRO N° 11</t>
    </r>
    <r>
      <rPr>
        <sz val="6"/>
        <color rgb="FF252525"/>
        <rFont val="Arial"/>
        <family val="2"/>
      </rPr>
      <t>: ROYALTY MINERO</t>
    </r>
  </si>
  <si>
    <r>
      <rPr>
        <sz val="8"/>
        <color rgb="FF404040"/>
        <rFont val="Arial"/>
        <family val="2"/>
      </rPr>
      <t>Agregados a la RLI (o pérdida tributaria) de primera categoría, según art. 64 ter LIR</t>
    </r>
  </si>
  <si>
    <r>
      <rPr>
        <sz val="8"/>
        <color rgb="FF404040"/>
        <rFont val="Arial"/>
        <family val="2"/>
      </rPr>
      <t>Deducciones a la RLI (o pérdida tributaria) de primera categoría, según art. 64 ter LIR</t>
    </r>
  </si>
  <si>
    <r>
      <rPr>
        <sz val="8"/>
        <color rgb="FF404040"/>
        <rFont val="Arial"/>
        <family val="2"/>
      </rPr>
      <t>Ventas expresadas en toneladas métricas de cobre fino, según art. 64 bis LIR</t>
    </r>
  </si>
  <si>
    <r>
      <rPr>
        <sz val="8"/>
        <color rgb="FF404040"/>
        <rFont val="Arial"/>
        <family val="2"/>
      </rPr>
      <t>Ventas de relacionados expresadas en toneladas métricas de cobre fino, según art. 64 bis LIR</t>
    </r>
  </si>
  <si>
    <r>
      <rPr>
        <sz val="8"/>
        <color rgb="FF404040"/>
        <rFont val="Arial"/>
        <family val="2"/>
      </rPr>
      <t>Margen operacional minero según art. 64 bis LIR</t>
    </r>
  </si>
  <si>
    <r>
      <rPr>
        <b/>
        <sz val="6"/>
        <color rgb="FF404040"/>
        <rFont val="Arial"/>
        <family val="2"/>
      </rPr>
      <t>RECUADRO N° 11</t>
    </r>
    <r>
      <rPr>
        <sz val="6"/>
        <color rgb="FF404040"/>
        <rFont val="Arial"/>
        <family val="2"/>
      </rPr>
      <t>: ROYALTY MINERO</t>
    </r>
  </si>
  <si>
    <r>
      <rPr>
        <b/>
        <sz val="6"/>
        <color rgb="FF252525"/>
        <rFont val="Arial"/>
        <family val="2"/>
      </rPr>
      <t>RECUADRO N° 12</t>
    </r>
    <r>
      <rPr>
        <sz val="6"/>
        <color rgb="FF252525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</si>
  <si>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RESULTADO FINANCIERO</t>
    </r>
  </si>
  <si>
    <r>
      <rPr>
        <sz val="8"/>
        <color rgb="FF404040"/>
        <rFont val="Arial"/>
        <family val="2"/>
      </rPr>
      <t>Ingresos del giro percibidos o devengados</t>
    </r>
  </si>
  <si>
    <r>
      <rPr>
        <sz val="8"/>
        <color rgb="FF404040"/>
        <rFont val="Arial"/>
        <family val="2"/>
      </rPr>
      <t>Rentas de fuente extranjera</t>
    </r>
  </si>
  <si>
    <r>
      <rPr>
        <sz val="8"/>
        <color rgb="FF404040"/>
        <rFont val="Arial"/>
        <family val="2"/>
      </rPr>
      <t>Intereses percibidos o devengados</t>
    </r>
  </si>
  <si>
    <r>
      <rPr>
        <sz val="8"/>
        <color rgb="FF404040"/>
        <rFont val="Arial"/>
        <family val="2"/>
      </rPr>
      <t>Otros ingresos percibidos o devengados</t>
    </r>
  </si>
  <si>
    <r>
      <rPr>
        <sz val="8"/>
        <color rgb="FF404040"/>
        <rFont val="Arial"/>
        <family val="2"/>
      </rPr>
      <t>Costo directo de los bienes y servicios</t>
    </r>
  </si>
  <si>
    <r>
      <rPr>
        <sz val="8"/>
        <color rgb="FF404040"/>
        <rFont val="Arial"/>
        <family val="2"/>
      </rPr>
      <t>Remuneraciones</t>
    </r>
  </si>
  <si>
    <r>
      <rPr>
        <sz val="8"/>
        <color rgb="FF404040"/>
        <rFont val="Arial"/>
        <family val="2"/>
      </rPr>
      <t>Arriendos</t>
    </r>
  </si>
  <si>
    <r>
      <rPr>
        <sz val="8"/>
        <color rgb="FF404040"/>
        <rFont val="Arial"/>
        <family val="2"/>
      </rPr>
      <t>Depreciación financiera del ejercicio</t>
    </r>
  </si>
  <si>
    <r>
      <rPr>
        <sz val="8"/>
        <color rgb="FF404040"/>
        <rFont val="Arial"/>
        <family val="2"/>
      </rPr>
      <t>Intereses pagados o adeudados</t>
    </r>
  </si>
  <si>
    <r>
      <rPr>
        <sz val="8"/>
        <color rgb="FF404040"/>
        <rFont val="Arial"/>
        <family val="2"/>
      </rPr>
      <t>Gastos por donaciones</t>
    </r>
  </si>
  <si>
    <r>
      <rPr>
        <sz val="8"/>
        <color rgb="FF404040"/>
        <rFont val="Arial"/>
        <family val="2"/>
      </rPr>
      <t>Otros gastos financieros</t>
    </r>
  </si>
  <si>
    <r>
      <rPr>
        <sz val="8"/>
        <color rgb="FF404040"/>
        <rFont val="Arial"/>
        <family val="2"/>
      </rPr>
      <t>Gastos por inversión privada en investigación y desarrollo certificados por CORFO</t>
    </r>
  </si>
  <si>
    <r>
      <rPr>
        <sz val="8"/>
        <color rgb="FF404040"/>
        <rFont val="Arial"/>
        <family val="2"/>
      </rPr>
      <t>Gastos por inversión privada en Investigación y desarrollo no certificados por CORFO</t>
    </r>
  </si>
  <si>
    <r>
      <rPr>
        <sz val="8"/>
        <color rgb="FF404040"/>
        <rFont val="Arial"/>
        <family val="2"/>
      </rPr>
      <t>Gastos por exigencias medio ambientales</t>
    </r>
  </si>
  <si>
    <r>
      <rPr>
        <sz val="8"/>
        <color rgb="FF404040"/>
        <rFont val="Arial"/>
        <family val="2"/>
      </rPr>
      <t>Gasto por indemnización o compensación a clientes o usuarios</t>
    </r>
  </si>
  <si>
    <r>
      <rPr>
        <sz val="8"/>
        <color rgb="FF404040"/>
        <rFont val="Arial"/>
        <family val="2"/>
      </rPr>
      <t>Costos y gastos necesarios para producir las rentas de fuente extranjera</t>
    </r>
  </si>
  <si>
    <r>
      <rPr>
        <sz val="8"/>
        <color rgb="FF404040"/>
        <rFont val="Arial"/>
        <family val="2"/>
      </rPr>
      <t>Gastos por impuesto renta e impuesto diferido</t>
    </r>
  </si>
  <si>
    <r>
      <rPr>
        <sz val="8"/>
        <color rgb="FF404040"/>
        <rFont val="Arial"/>
        <family val="2"/>
      </rPr>
      <t>Otros gastos deducidos de los ingresos brutos</t>
    </r>
  </si>
  <si>
    <r>
      <rPr>
        <sz val="8"/>
        <color rgb="FF404040"/>
        <rFont val="Arial"/>
        <family val="2"/>
      </rPr>
      <t>Resultado financiero</t>
    </r>
  </si>
  <si>
    <r>
      <rPr>
        <b/>
        <sz val="6"/>
        <color rgb="FF404040"/>
        <rFont val="Arial"/>
        <family val="2"/>
      </rPr>
      <t>AJUSTES AL RESULTADO FINANCIERO</t>
    </r>
  </si>
  <si>
    <r>
      <rPr>
        <sz val="8"/>
        <color rgb="FF404040"/>
        <rFont val="Arial"/>
        <family val="2"/>
      </rPr>
      <t>Corrección monetaria saldo deudor (art. 32 N° 1 LIR)</t>
    </r>
  </si>
  <si>
    <r>
      <rPr>
        <sz val="8"/>
        <color rgb="FF404040"/>
        <rFont val="Arial"/>
        <family val="2"/>
      </rPr>
      <t>Corrección monetaria saldo acreedor (art. 32 N° 2 LIR)</t>
    </r>
  </si>
  <si>
    <r>
      <rPr>
        <sz val="8"/>
        <color rgb="FF404040"/>
        <rFont val="Arial"/>
        <family val="2"/>
      </rPr>
      <t>Partidas del inc. 1° no afectas al IU de tasa 40% y del inc. 2° del art. 21 LIR, reajustados</t>
    </r>
  </si>
  <si>
    <r>
      <rPr>
        <sz val="8"/>
        <color rgb="FF404040"/>
        <rFont val="Arial"/>
        <family val="2"/>
      </rPr>
      <t>Estimación y/o castigos de deudas incobrables, según criterios financieros</t>
    </r>
  </si>
  <si>
    <r>
      <rPr>
        <sz val="8"/>
        <color rgb="FF404040"/>
        <rFont val="Arial"/>
        <family val="2"/>
      </rPr>
      <t>Rentas tributables no reconocidas financieramente</t>
    </r>
  </si>
  <si>
    <r>
      <rPr>
        <sz val="8"/>
        <color rgb="FF404040"/>
        <rFont val="Arial"/>
        <family val="2"/>
      </rPr>
      <t>Gastos agregados por donaciones</t>
    </r>
  </si>
  <si>
    <r>
      <rPr>
        <sz val="8"/>
        <color rgb="FF404040"/>
        <rFont val="Arial"/>
        <family val="2"/>
      </rPr>
      <t>Gastos que se deben agregar a la RLI según el art. 33 N° 1 LIR</t>
    </r>
  </si>
  <si>
    <r>
      <rPr>
        <sz val="8"/>
        <color rgb="FF404040"/>
        <rFont val="Arial"/>
        <family val="2"/>
      </rPr>
      <t>Ingreso diferido por cambio de régimen</t>
    </r>
  </si>
  <si>
    <r>
      <rPr>
        <sz val="8"/>
        <color rgb="FF404040"/>
        <rFont val="Arial"/>
        <family val="2"/>
      </rPr>
      <t>Costos y gastos asociados a  ingresos no renta (art. 17 LIR), generados</t>
    </r>
  </si>
  <si>
    <r>
      <rPr>
        <sz val="8"/>
        <color rgb="FF404040"/>
        <rFont val="Arial"/>
        <family val="2"/>
      </rPr>
      <t>Proporcionalidad gastos imputados a ingresos no renta y/o rentas exentas</t>
    </r>
  </si>
  <si>
    <r>
      <rPr>
        <sz val="8"/>
        <color rgb="FF404040"/>
        <rFont val="Arial"/>
        <family val="2"/>
      </rPr>
      <t>Intereses devengados por inversiones en bonos del art. 104 LIR</t>
    </r>
  </si>
  <si>
    <r>
      <rPr>
        <sz val="8"/>
        <color rgb="FF404040"/>
        <rFont val="Arial"/>
        <family val="2"/>
      </rPr>
      <t>Ingresos devengados por cambio de régimen</t>
    </r>
  </si>
  <si>
    <r>
      <rPr>
        <sz val="8"/>
        <color rgb="FF404040"/>
        <rFont val="Arial"/>
        <family val="2"/>
      </rPr>
      <t>Gastos adeudados por cambio de régimen</t>
    </r>
  </si>
  <si>
    <r>
      <rPr>
        <sz val="8"/>
        <color rgb="FF404040"/>
        <rFont val="Arial"/>
        <family val="2"/>
      </rPr>
      <t>Castigo de deudas incobrables, según art. 31 inc. 4° N° 4 LIR</t>
    </r>
  </si>
  <si>
    <r>
      <rPr>
        <sz val="8"/>
        <color rgb="FF404040"/>
        <rFont val="Arial"/>
        <family val="2"/>
      </rPr>
      <t>Amortización de intangibles, art. 22° transitorio bis, inc. 4°, 5° y 6° Ley N° 21.210</t>
    </r>
  </si>
  <si>
    <r>
      <rPr>
        <sz val="8"/>
        <color rgb="FF404040"/>
        <rFont val="Arial"/>
        <family val="2"/>
      </rPr>
      <t>Depreciación tributaria del ejercicio</t>
    </r>
  </si>
  <si>
    <r>
      <rPr>
        <sz val="8"/>
        <color rgb="FF404040"/>
        <rFont val="Arial"/>
        <family val="2"/>
      </rPr>
      <t>Gasto goodwill tributario del ejercicio</t>
    </r>
  </si>
  <si>
    <r>
      <rPr>
        <sz val="8"/>
        <color rgb="FF404040"/>
        <rFont val="Arial"/>
        <family val="2"/>
      </rPr>
      <t>Impuesto específico a la actividad minera</t>
    </r>
  </si>
  <si>
    <r>
      <rPr>
        <sz val="8"/>
        <color rgb="FF404040"/>
        <rFont val="Arial"/>
        <family val="2"/>
      </rPr>
      <t>Gastos rechazados afectos a la tributación del art. 21 inc. 1°  LIR</t>
    </r>
  </si>
  <si>
    <r>
      <rPr>
        <sz val="8"/>
        <color rgb="FF404040"/>
        <rFont val="Arial"/>
        <family val="2"/>
      </rPr>
      <t>Gastos rechazados afectos a la tributación del art. 21 inc. 3° LIR</t>
    </r>
  </si>
  <si>
    <r>
      <rPr>
        <sz val="8"/>
        <color rgb="FF404040"/>
        <rFont val="Arial"/>
        <family val="2"/>
      </rPr>
      <t>Otras partidas</t>
    </r>
  </si>
  <si>
    <r>
      <rPr>
        <sz val="8"/>
        <color rgb="FF404040"/>
        <rFont val="Arial"/>
        <family val="2"/>
      </rPr>
      <t>Rentas exentas IDPC (art. 33 N°2 LIR )</t>
    </r>
  </si>
  <si>
    <r>
      <rPr>
        <sz val="8"/>
        <color rgb="FF404040"/>
        <rFont val="Arial"/>
        <family val="2"/>
      </rPr>
      <t>Dividendos y/o utilidades sociales percibidos o devengados (art. 33 N° 2 LIR)</t>
    </r>
  </si>
  <si>
    <r>
      <rPr>
        <sz val="8"/>
        <color rgb="FF404040"/>
        <rFont val="Arial"/>
        <family val="2"/>
      </rPr>
      <t>Dividendos y/o utilidades sociales percibidas o devengadas (art. 33 N° 2 LIR), ingresos no renta</t>
    </r>
  </si>
  <si>
    <r>
      <rPr>
        <sz val="8"/>
        <color rgb="FF404040"/>
        <rFont val="Arial"/>
        <family val="2"/>
      </rPr>
      <t>Gastos aceptados por donaciones</t>
    </r>
  </si>
  <si>
    <r>
      <rPr>
        <sz val="8"/>
        <color rgb="FF404040"/>
        <rFont val="Arial"/>
        <family val="2"/>
      </rPr>
      <t>Ingresos no renta, generados (art. 17 LIR)</t>
    </r>
  </si>
  <si>
    <r>
      <rPr>
        <sz val="8"/>
        <color rgb="FF404040"/>
        <rFont val="Arial"/>
        <family val="2"/>
      </rPr>
      <t>Pérdidas de ejercicios anteriores (art. 31 N° 3 LIR)</t>
    </r>
  </si>
  <si>
    <r>
      <rPr>
        <b/>
        <sz val="8"/>
        <color rgb="FF404040"/>
        <rFont val="Arial"/>
        <family val="2"/>
      </rPr>
      <t>Renta líquida imponible antes de rebaja por incentivo al ahorro (art. 14 letra E) LIR) y/o por pago de IDPC voluntario (art. 14 letra A) N°6 LIR y art. 42° transitorio Ley N° 21.210) o pérdida tributaria</t>
    </r>
  </si>
  <si>
    <r>
      <rPr>
        <sz val="8"/>
        <color rgb="FF404040"/>
        <rFont val="Arial"/>
        <family val="2"/>
      </rPr>
      <t>Incentivo al ahorro según art. 14 letra E) LIR</t>
    </r>
  </si>
  <si>
    <r>
      <rPr>
        <sz val="8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</si>
  <si>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8"/>
        <color rgb="FF404040"/>
        <rFont val="Arial"/>
        <family val="2"/>
      </rPr>
      <t>Renta líquida imponible afecta a IDPC (o pérdida tributaria antes de imputar dividendos o retiros percibidos) del ejercicio</t>
    </r>
  </si>
  <si>
    <r>
      <rPr>
        <b/>
        <sz val="6"/>
        <color rgb="FF404040"/>
        <rFont val="Arial"/>
        <family val="2"/>
      </rPr>
      <t>IMPUTACIONES A LA PÉRDIDA TRIBUTARIA DEL EJERCICIO</t>
    </r>
  </si>
  <si>
    <r>
      <rPr>
        <sz val="8"/>
        <color rgb="FF404040"/>
        <rFont val="Arial"/>
        <family val="2"/>
      </rPr>
      <t>Dividendos o retiros percibidos afectos a impuestos finales, que absorben la pérdida tributaria</t>
    </r>
  </si>
  <si>
    <r>
      <rPr>
        <sz val="8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</si>
  <si>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8"/>
        <color rgb="FF404040"/>
        <rFont val="Arial"/>
        <family val="2"/>
      </rPr>
      <t>Pérdida tributaria del ejercicio al 31 de diciembre</t>
    </r>
  </si>
  <si>
    <r>
      <rPr>
        <b/>
        <sz val="6"/>
        <color rgb="FF404040"/>
        <rFont val="Arial"/>
        <family val="2"/>
      </rPr>
      <t>RECUADRO N° 12</t>
    </r>
    <r>
      <rPr>
        <sz val="6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</si>
  <si>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RECUADRO Nº 13</t>
    </r>
    <r>
      <rPr>
        <sz val="6"/>
        <color rgb="FF404040"/>
        <rFont val="Arial"/>
        <family val="2"/>
      </rPr>
      <t>: DETERMINACIÓN DEL RAI (ART. 14 LETRA A) LIR)</t>
    </r>
  </si>
  <si>
    <r>
      <rPr>
        <sz val="8"/>
        <color rgb="FF404040"/>
        <rFont val="Arial"/>
        <family val="2"/>
      </rPr>
      <t>CPT positivo final (recuadro N° 14)</t>
    </r>
  </si>
  <si>
    <r>
      <rPr>
        <sz val="8"/>
        <color rgb="FF404040"/>
        <rFont val="Arial"/>
        <family val="2"/>
      </rPr>
      <t>CPT negativo final (recuadro N° 14)</t>
    </r>
  </si>
  <si>
    <r>
      <rPr>
        <sz val="8"/>
        <color rgb="FF404040"/>
        <rFont val="Arial"/>
        <family val="2"/>
      </rPr>
      <t>Saldo negativo del registro REX al término del ejercicio</t>
    </r>
  </si>
  <si>
    <r>
      <rPr>
        <sz val="8"/>
        <color rgb="FF404040"/>
        <rFont val="Arial"/>
        <family val="2"/>
      </rPr>
      <t>Remesas, retiros o dividendos repartidos en el ejercicio, reajustados</t>
    </r>
  </si>
  <si>
    <r>
      <rPr>
        <b/>
        <sz val="8"/>
        <color rgb="FF404040"/>
        <rFont val="Arial"/>
        <family val="2"/>
      </rPr>
      <t>Subtotal</t>
    </r>
  </si>
  <si>
    <r>
      <rPr>
        <sz val="8"/>
        <color rgb="FF404040"/>
        <rFont val="Arial"/>
        <family val="2"/>
      </rPr>
      <t>Saldo positivo del registro REX al término del ejercicio, antes de imputaciones</t>
    </r>
  </si>
  <si>
    <r>
      <rPr>
        <sz val="8"/>
        <color rgb="FF404040"/>
        <rFont val="Arial"/>
        <family val="2"/>
      </rPr>
      <t>Capital aportado debidamente reajustado (incluye aumentos y disminuciones efectivas)</t>
    </r>
  </si>
  <si>
    <r>
      <rPr>
        <sz val="8"/>
        <color rgb="FF404040"/>
        <rFont val="Arial"/>
        <family val="2"/>
      </rPr>
      <t>Saldo FUR  (cuando no haya sido considerado dentro del valor del capital aportado a la empresa)</t>
    </r>
  </si>
  <si>
    <r>
      <rPr>
        <sz val="8"/>
        <color rgb="FF404040"/>
        <rFont val="Arial"/>
        <family val="2"/>
      </rPr>
      <t>Sobreprecio obtenido en la colocación de acciones de propia emisión, debidamente reajustado</t>
    </r>
  </si>
  <si>
    <r>
      <rPr>
        <b/>
        <sz val="8"/>
        <color rgb="FF404040"/>
        <rFont val="Arial"/>
        <family val="2"/>
      </rPr>
      <t>Rentas afectas a IGC o IA (RAI) del ejercicio</t>
    </r>
  </si>
  <si>
    <r>
      <rPr>
        <b/>
        <sz val="6"/>
        <color rgb="FF252525"/>
        <rFont val="Arial"/>
        <family val="2"/>
      </rPr>
      <t>RECUADRO Nº 14</t>
    </r>
    <r>
      <rPr>
        <sz val="6"/>
        <color rgb="FF252525"/>
        <rFont val="Arial"/>
        <family val="2"/>
      </rPr>
      <t>:  RAZONABILIDAD CAPITAL PROPIO TRIBUTARIO (ART. 14 LETRA A) O G) LIR)</t>
    </r>
  </si>
  <si>
    <r>
      <rPr>
        <sz val="8"/>
        <color rgb="FF404040"/>
        <rFont val="Arial"/>
        <family val="2"/>
      </rPr>
      <t>CPT positivo inicial</t>
    </r>
  </si>
  <si>
    <r>
      <rPr>
        <sz val="8"/>
        <color rgb="FF404040"/>
        <rFont val="Arial"/>
        <family val="2"/>
      </rPr>
      <t>CPT negativo inicial</t>
    </r>
  </si>
  <si>
    <r>
      <rPr>
        <sz val="8"/>
        <color rgb="FF404040"/>
        <rFont val="Arial"/>
        <family val="2"/>
      </rPr>
      <t>Corrección monetaria capital propio tributario inicial</t>
    </r>
  </si>
  <si>
    <r>
      <rPr>
        <sz val="8"/>
        <color rgb="FF404040"/>
        <rFont val="Arial"/>
        <family val="2"/>
      </rPr>
      <t>Aumentos (efectivos) de capital del ejercicio, actualizados</t>
    </r>
  </si>
  <si>
    <r>
      <rPr>
        <sz val="8"/>
        <color rgb="FF404040"/>
        <rFont val="Arial"/>
        <family val="2"/>
      </rPr>
      <t>Disminuciones (efectivas) de capital del ejercicio, actualizadas</t>
    </r>
  </si>
  <si>
    <r>
      <rPr>
        <sz val="8"/>
        <color rgb="FF404040"/>
        <rFont val="Arial"/>
        <family val="2"/>
      </rPr>
      <t>Renta líquida imponible afecta a IDPC del ejercicio</t>
    </r>
  </si>
  <si>
    <r>
      <rPr>
        <sz val="8"/>
        <color rgb="FF404040"/>
        <rFont val="Arial"/>
        <family val="2"/>
      </rPr>
      <t>Pérdida tributaria del ejercicio al 31 de diciembre</t>
    </r>
  </si>
  <si>
    <r>
      <rPr>
        <sz val="8"/>
        <color rgb="FF404040"/>
        <rFont val="Arial"/>
        <family val="2"/>
      </rPr>
      <t>Rentas exentas del IDPC e ingresos no renta (positivo), generados por la empresa en el ejercicio</t>
    </r>
  </si>
  <si>
    <r>
      <rPr>
        <sz val="8"/>
        <color rgb="FF404040"/>
        <rFont val="Arial"/>
        <family val="2"/>
      </rPr>
      <t>Pérdida por rentas exentas del IDPC e ingresos no renta del ejercicio</t>
    </r>
  </si>
  <si>
    <r>
      <rPr>
        <sz val="8"/>
        <color rgb="FF404040"/>
        <rFont val="Arial"/>
        <family val="2"/>
      </rPr>
      <t>Retiros o dividendos percibidos en el ejercicio por participaciones en otras empresas</t>
    </r>
  </si>
  <si>
    <r>
      <rPr>
        <sz val="8"/>
        <color rgb="FF404040"/>
        <rFont val="Arial"/>
        <family val="2"/>
      </rPr>
      <t>Utilidades percibidas afectas a impuestos finales imputadas a la pérdida tributaria del ejercicio</t>
    </r>
  </si>
  <si>
    <r>
      <rPr>
        <sz val="8"/>
        <color rgb="FF404040"/>
        <rFont val="Arial"/>
        <family val="2"/>
      </rPr>
      <t>Aumentos del ejercicio (por reorganizaciones)</t>
    </r>
  </si>
  <si>
    <r>
      <rPr>
        <sz val="8"/>
        <color rgb="FF404040"/>
        <rFont val="Arial"/>
        <family val="2"/>
      </rPr>
      <t>Disminuciones del ejercicio (por reorganizaciones)</t>
    </r>
  </si>
  <si>
    <r>
      <rPr>
        <sz val="8"/>
        <color rgb="FF404040"/>
        <rFont val="Arial"/>
        <family val="2"/>
      </rPr>
      <t>Crédito total disponible imputable contra impuestos finales (IPE), del ejercicio</t>
    </r>
  </si>
  <si>
    <r>
      <rPr>
        <sz val="8"/>
        <color rgb="FF404040"/>
        <rFont val="Arial"/>
        <family val="2"/>
      </rPr>
      <t>Base del IDPC voluntario según  art. 14 letra A) N°  6 LIR</t>
    </r>
  </si>
  <si>
    <r>
      <rPr>
        <sz val="8"/>
        <color rgb="FF404040"/>
        <rFont val="Arial"/>
        <family val="2"/>
      </rPr>
      <t>Otras partidas a agregar</t>
    </r>
  </si>
  <si>
    <r>
      <rPr>
        <sz val="8"/>
        <color rgb="FF404040"/>
        <rFont val="Arial"/>
        <family val="2"/>
      </rPr>
      <t>Otras partidas a deducir</t>
    </r>
  </si>
  <si>
    <r>
      <rPr>
        <sz val="8"/>
        <color rgb="FF404040"/>
        <rFont val="Arial"/>
        <family val="2"/>
      </rPr>
      <t>CPT positivo final</t>
    </r>
  </si>
  <si>
    <r>
      <rPr>
        <sz val="8"/>
        <color rgb="FF404040"/>
        <rFont val="Arial"/>
        <family val="2"/>
      </rPr>
      <t>CPT negativo final</t>
    </r>
  </si>
  <si>
    <r>
      <rPr>
        <b/>
        <sz val="6"/>
        <color rgb="FF404040"/>
        <rFont val="Arial"/>
        <family val="2"/>
      </rPr>
      <t>RECUADRO Nº 14</t>
    </r>
    <r>
      <rPr>
        <sz val="6"/>
        <rFont val="Arial"/>
        <family val="2"/>
      </rPr>
      <t>:  RAZONABILIDAD CAPITAL PROPIO TRIBUTARIO (ART. 14 LETRA A) O G) LIR)</t>
    </r>
  </si>
  <si>
    <r>
      <rPr>
        <b/>
        <sz val="6"/>
        <color rgb="FF252525"/>
        <rFont val="Arial"/>
        <family val="2"/>
      </rPr>
      <t>RECUADRO N° 15</t>
    </r>
    <r>
      <rPr>
        <sz val="6"/>
        <color rgb="FF252525"/>
        <rFont val="Arial"/>
        <family val="2"/>
      </rPr>
      <t>: REGISTRO TRIBUTARIO DE RENTAS EMPRESARIALES Y MOVIMIENTO STUT (ART. 14 LETRA A) LIR)</t>
    </r>
  </si>
  <si>
    <r>
      <rPr>
        <sz val="8"/>
        <color rgb="FF404040"/>
        <rFont val="Arial"/>
        <family val="2"/>
      </rPr>
      <t>RAI</t>
    </r>
  </si>
  <si>
    <r>
      <rPr>
        <sz val="8"/>
        <color rgb="FF404040"/>
        <rFont val="Arial"/>
        <family val="2"/>
      </rPr>
      <t>DDAN</t>
    </r>
  </si>
  <si>
    <r>
      <rPr>
        <sz val="7"/>
        <color rgb="FF404040"/>
        <rFont val="Arial"/>
        <family val="2"/>
      </rPr>
      <t>REX</t>
    </r>
  </si>
  <si>
    <r>
      <rPr>
        <sz val="7"/>
        <color rgb="FF404040"/>
        <rFont val="Arial"/>
        <family val="2"/>
      </rPr>
      <t>STUT</t>
    </r>
  </si>
  <si>
    <r>
      <rPr>
        <sz val="7"/>
        <color rgb="FF404040"/>
        <rFont val="Arial"/>
        <family val="2"/>
      </rPr>
      <t>RENTAS CON TRIBUTACIÓN CUMPLIDA</t>
    </r>
  </si>
  <si>
    <r>
      <rPr>
        <sz val="7"/>
        <color rgb="FF404040"/>
        <rFont val="Arial"/>
        <family val="2"/>
      </rPr>
      <t>RENTAS EXENTAS</t>
    </r>
  </si>
  <si>
    <r>
      <rPr>
        <sz val="7"/>
        <color rgb="FF404040"/>
        <rFont val="Arial"/>
        <family val="2"/>
      </rPr>
      <t>INR</t>
    </r>
  </si>
  <si>
    <r>
      <rPr>
        <sz val="7"/>
        <color rgb="FF404040"/>
        <rFont val="Arial"/>
        <family val="2"/>
      </rPr>
      <t>RAP Y DIFERENCIA INICIAL
EX ART. 14 TER A) LIR</t>
    </r>
  </si>
  <si>
    <r>
      <rPr>
        <sz val="7"/>
        <color rgb="FF404040"/>
        <rFont val="Arial"/>
        <family val="2"/>
      </rPr>
      <t>ISFUT</t>
    </r>
  </si>
  <si>
    <r>
      <rPr>
        <sz val="7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</si>
  <si>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
saldo inicial reajustado (saldo positivo)</t>
    </r>
  </si>
  <si>
    <r>
      <rPr>
        <sz val="8"/>
        <color rgb="FF404040"/>
        <rFont val="Arial"/>
        <family val="2"/>
      </rPr>
      <t>Remanente ejercicio anterior o
saldo inicial reajustado (saldo negativo)</t>
    </r>
  </si>
  <si>
    <r>
      <rPr>
        <sz val="8"/>
        <color rgb="FF404040"/>
        <rFont val="Arial"/>
        <family val="2"/>
      </rPr>
      <t>Monto imputado al IS art. 25° transitorio Ley N° 21.210, reajustado</t>
    </r>
  </si>
  <si>
    <r>
      <rPr>
        <sz val="8"/>
        <color rgb="FF404040"/>
        <rFont val="Arial"/>
        <family val="2"/>
      </rPr>
      <t>Disminuciones del ejercicio (por
reorganizaciones)</t>
    </r>
  </si>
  <si>
    <r>
      <rPr>
        <sz val="8"/>
        <color rgb="FF404040"/>
        <rFont val="Arial"/>
        <family val="2"/>
      </rPr>
      <t>Reversos y/o disminuciones del
ejercicio (propios)</t>
    </r>
  </si>
  <si>
    <r>
      <rPr>
        <sz val="8"/>
        <color rgb="FF404040"/>
        <rFont val="Arial"/>
        <family val="2"/>
      </rPr>
      <t>Aumentos del ejercicio (propios)</t>
    </r>
  </si>
  <si>
    <r>
      <rPr>
        <sz val="8"/>
        <color rgb="FF404040"/>
        <rFont val="Arial"/>
        <family val="2"/>
      </rPr>
      <t>Otros aumentos del ejercicio</t>
    </r>
  </si>
  <si>
    <r>
      <rPr>
        <sz val="8"/>
        <color rgb="FF404040"/>
        <rFont val="Arial"/>
        <family val="2"/>
      </rPr>
      <t>Otras disminuciones del ejercicio</t>
    </r>
  </si>
  <si>
    <r>
      <rPr>
        <sz val="8"/>
        <color rgb="FF404040"/>
        <rFont val="Arial"/>
        <family val="2"/>
      </rPr>
      <t>Remesas, retiros o dividendos
imputados a los RTRE, reajustados</t>
    </r>
  </si>
  <si>
    <r>
      <rPr>
        <sz val="8"/>
        <color rgb="FF404040"/>
        <rFont val="Arial"/>
        <family val="2"/>
      </rPr>
      <t>Retiros en exceso y devoluciones
de capital imputados en el ejercicio, reajustados</t>
    </r>
  </si>
  <si>
    <r>
      <rPr>
        <sz val="8"/>
        <color rgb="FF404040"/>
        <rFont val="Arial"/>
        <family val="2"/>
      </rPr>
      <t>Remanente ejercicio siguiente
(saldo positivo)</t>
    </r>
  </si>
  <si>
    <r>
      <rPr>
        <sz val="8"/>
        <color rgb="FF404040"/>
        <rFont val="Arial"/>
        <family val="2"/>
      </rPr>
      <t>Remanente ejercicio siguiente (saldo negativo)</t>
    </r>
  </si>
  <si>
    <r>
      <rPr>
        <b/>
        <sz val="6"/>
        <color rgb="FF404040"/>
        <rFont val="Arial"/>
        <family val="2"/>
      </rPr>
      <t>RECUADRO N° 15</t>
    </r>
    <r>
      <rPr>
        <sz val="6"/>
        <rFont val="Arial"/>
        <family val="2"/>
      </rPr>
      <t>: REGISTRO TRIBUTARIO DE RENTAS EMPRESARIALES Y MOVIMIENTO STUT (ART. 14 LETRA A) LIR)</t>
    </r>
  </si>
  <si>
    <r>
      <rPr>
        <b/>
        <sz val="6"/>
        <color rgb="FF252525"/>
        <rFont val="Arial"/>
        <family val="2"/>
      </rPr>
      <t>RECUADRO N° 16</t>
    </r>
    <r>
      <rPr>
        <sz val="6"/>
        <color rgb="FF252525"/>
        <rFont val="Arial"/>
        <family val="2"/>
      </rPr>
      <t>: REGISTRO SAC (ART. 14 LETRA A) LIR)</t>
    </r>
  </si>
  <si>
    <r>
      <rPr>
        <sz val="8"/>
        <color rgb="FF404040"/>
        <rFont val="Arial"/>
        <family val="2"/>
      </rPr>
      <t>Acumulados a contar desde el 01.01.2017</t>
    </r>
  </si>
  <si>
    <r>
      <rPr>
        <sz val="8"/>
        <color rgb="FF404040"/>
        <rFont val="Arial"/>
        <family val="2"/>
      </rPr>
      <t>Acumulados hasta el 31.12.2016</t>
    </r>
  </si>
  <si>
    <r>
      <rPr>
        <sz val="8"/>
        <color rgb="FF404040"/>
        <rFont val="Arial"/>
        <family val="2"/>
      </rPr>
      <t>No Sujeto a Restitución</t>
    </r>
  </si>
  <si>
    <r>
      <rPr>
        <sz val="8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</si>
  <si>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IPE</t>
    </r>
  </si>
  <si>
    <r>
      <rPr>
        <sz val="8"/>
        <color rgb="FF404040"/>
        <rFont val="Arial"/>
        <family val="2"/>
      </rPr>
      <t>Sin D° Devolución</t>
    </r>
  </si>
  <si>
    <r>
      <rPr>
        <sz val="8"/>
        <color rgb="FF404040"/>
        <rFont val="Arial"/>
        <family val="2"/>
      </rPr>
      <t>Con D° Devolución</t>
    </r>
  </si>
  <si>
    <r>
      <rPr>
        <sz val="8"/>
        <color rgb="FF404040"/>
        <rFont val="Arial"/>
        <family val="2"/>
      </rPr>
      <t>Remanente ejercicio anterior o saldo inicial (saldo positivo)</t>
    </r>
  </si>
  <si>
    <r>
      <rPr>
        <sz val="8"/>
        <color rgb="FF404040"/>
        <rFont val="Arial"/>
        <family val="2"/>
      </rPr>
      <t>Remanente ejercicio anterior o
saldo inicial (saldo negativo)</t>
    </r>
  </si>
  <si>
    <r>
      <rPr>
        <sz val="8"/>
        <color rgb="FF404040"/>
        <rFont val="Arial"/>
        <family val="2"/>
      </rPr>
      <t>Monto imputado al IS art. 25°
transitorio Ley N° 21.210,</t>
    </r>
  </si>
  <si>
    <r>
      <rPr>
        <sz val="8"/>
        <color rgb="FF404040"/>
        <rFont val="Arial"/>
        <family val="2"/>
      </rPr>
      <t>IDPC e IPE RLI generada en el ejercicio</t>
    </r>
  </si>
  <si>
    <r>
      <rPr>
        <sz val="8"/>
        <color rgb="FF404040"/>
        <rFont val="Arial"/>
        <family val="2"/>
      </rPr>
      <t>IDPC e IPE retiros o dividendos percibidos</t>
    </r>
  </si>
  <si>
    <r>
      <rPr>
        <sz val="8"/>
        <color rgb="FF404040"/>
        <rFont val="Arial"/>
        <family val="2"/>
      </rPr>
      <t>Asignado a remesas, retiros o
dividendos efectuados en el ejercicio, reajustados</t>
    </r>
  </si>
  <si>
    <r>
      <rPr>
        <sz val="8"/>
        <color rgb="FF404040"/>
        <rFont val="Arial"/>
        <family val="2"/>
      </rPr>
      <t>Asignado a retiros en exceso y
devoluciones de capital efectuados en el ejercicio, reajustados</t>
    </r>
  </si>
  <si>
    <r>
      <rPr>
        <sz val="8"/>
        <color rgb="FF404040"/>
        <rFont val="Arial"/>
        <family val="2"/>
      </rPr>
      <t>IDPC e IPE asignado a gastos rechazados del art. 21 inc. 1° no afectos a IU 40% y del inc. 2° LIR</t>
    </r>
  </si>
  <si>
    <r>
      <rPr>
        <sz val="8"/>
        <color rgb="FF404040"/>
        <rFont val="Arial"/>
        <family val="2"/>
      </rPr>
      <t>Remanente ejercicio siguiente
(saldo negativo)</t>
    </r>
  </si>
  <si>
    <r>
      <rPr>
        <b/>
        <sz val="6"/>
        <color rgb="FF404040"/>
        <rFont val="Arial"/>
        <family val="2"/>
      </rPr>
      <t>RECUADRO N° 16</t>
    </r>
    <r>
      <rPr>
        <sz val="6"/>
        <rFont val="Arial"/>
        <family val="2"/>
      </rPr>
      <t>: REGISTRO SAC (ART. 14 LETRA A) LIR)</t>
    </r>
  </si>
  <si>
    <r>
      <rPr>
        <b/>
        <sz val="8"/>
        <color rgb="FF252525"/>
        <rFont val="Arial"/>
        <family val="2"/>
      </rPr>
      <t>RECUADRO N° 17</t>
    </r>
    <r>
      <rPr>
        <sz val="8"/>
        <color rgb="FF252525"/>
        <rFont val="Arial"/>
        <family val="2"/>
      </rPr>
      <t>: BASE IMPONIBLE RÉGIMEN PRO PYME (ART. 14 LETRA D) N° 3 LIR)</t>
    </r>
  </si>
  <si>
    <r>
      <rPr>
        <sz val="8"/>
        <color rgb="FF585858"/>
        <rFont val="Arial"/>
        <family val="2"/>
      </rPr>
      <t>PERCIBIDO O PAGADO</t>
    </r>
  </si>
  <si>
    <r>
      <rPr>
        <sz val="9"/>
        <color rgb="FF404040"/>
        <rFont val="Arial"/>
        <family val="2"/>
      </rPr>
      <t>Ingresos del giro percibidos</t>
    </r>
  </si>
  <si>
    <r>
      <rPr>
        <sz val="9"/>
        <color rgb="FF404040"/>
        <rFont val="Arial"/>
        <family val="2"/>
      </rPr>
      <t>Ingresos del giro devengados en ejercicios anteriores y percibidos en el ejercicio actual</t>
    </r>
  </si>
  <si>
    <r>
      <rPr>
        <sz val="9"/>
        <color rgb="FF404040"/>
        <rFont val="Arial"/>
        <family val="2"/>
      </rPr>
      <t>Rentas de fuente extranjera percibidas</t>
    </r>
  </si>
  <si>
    <r>
      <rPr>
        <sz val="9"/>
        <color rgb="FF404040"/>
        <rFont val="Arial"/>
        <family val="2"/>
      </rPr>
      <t>Intereses y reajustes percibidos por préstamos y otros</t>
    </r>
  </si>
  <si>
    <r>
      <rPr>
        <sz val="9"/>
        <color rgb="FF404040"/>
        <rFont val="Arial"/>
        <family val="2"/>
      </rPr>
      <t>Mayor valor percibido por rescate o enajenación de inversiones o bienes no depreciables</t>
    </r>
  </si>
  <si>
    <r>
      <rPr>
        <sz val="9"/>
        <color rgb="FF404040"/>
        <rFont val="Arial"/>
        <family val="2"/>
      </rPr>
      <t>Ingresos percibidos o devengados por operaciones con empresas relacionadas del art. 14 letra A) LIR</t>
    </r>
  </si>
  <si>
    <r>
      <rPr>
        <sz val="9"/>
        <color rgb="FF404040"/>
        <rFont val="Arial"/>
        <family val="2"/>
      </rPr>
      <t>Otros ingresos percibidos o devengados</t>
    </r>
  </si>
  <si>
    <r>
      <rPr>
        <sz val="9"/>
        <color rgb="FF404040"/>
        <rFont val="Arial"/>
        <family val="2"/>
      </rPr>
      <t>Ingreso diferido imputado en el ejercicio, debidamente incrementado y reajustado cuando corresponda</t>
    </r>
  </si>
  <si>
    <r>
      <rPr>
        <sz val="9"/>
        <color rgb="FF404040"/>
        <rFont val="Arial"/>
        <family val="2"/>
      </rPr>
      <t>Crédito sobre activos fijos adquiridos en el ejercicio (art. 33 bis LIR)</t>
    </r>
  </si>
  <si>
    <r>
      <rPr>
        <b/>
        <sz val="9"/>
        <color rgb="FF404040"/>
        <rFont val="Arial"/>
        <family val="2"/>
      </rPr>
      <t>Total de ingresos anuales</t>
    </r>
  </si>
  <si>
    <r>
      <rPr>
        <sz val="9"/>
        <color rgb="FF404040"/>
        <rFont val="Arial"/>
        <family val="2"/>
      </rPr>
      <t>Gasto por saldo inicial de existencias o insumos del negocio en cambio de régimen, pagados</t>
    </r>
  </si>
  <si>
    <r>
      <rPr>
        <sz val="9"/>
        <color rgb="FF404040"/>
        <rFont val="Arial"/>
        <family val="2"/>
      </rPr>
      <t>Gasto por saldo inicial de activos fijos depreciables en cambio de régimen, pagados</t>
    </r>
  </si>
  <si>
    <r>
      <rPr>
        <sz val="9"/>
        <color rgb="FF404040"/>
        <rFont val="Arial"/>
        <family val="2"/>
      </rPr>
      <t>Gasto por pérdida tributaria en cambio de régimen</t>
    </r>
  </si>
  <si>
    <r>
      <rPr>
        <sz val="9"/>
        <color rgb="FF404040"/>
        <rFont val="Arial"/>
        <family val="2"/>
      </rPr>
      <t>Existencias, insumos y servicios del negocio, pagados</t>
    </r>
  </si>
  <si>
    <r>
      <rPr>
        <sz val="9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</si>
  <si>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9"/>
        <color rgb="FF404040"/>
        <rFont val="Arial"/>
        <family val="2"/>
      </rPr>
      <t>Gastos de rentas de fuente extranjera, pagados</t>
    </r>
  </si>
  <si>
    <r>
      <rPr>
        <sz val="9"/>
        <color rgb="FF404040"/>
        <rFont val="Arial"/>
        <family val="2"/>
      </rPr>
      <t>Remuneraciones pagadas</t>
    </r>
  </si>
  <si>
    <r>
      <rPr>
        <sz val="9"/>
        <color rgb="FF404040"/>
        <rFont val="Arial"/>
        <family val="2"/>
      </rPr>
      <t>Honorarios pagados</t>
    </r>
  </si>
  <si>
    <r>
      <rPr>
        <sz val="9"/>
        <color rgb="FF404040"/>
        <rFont val="Arial"/>
        <family val="2"/>
      </rPr>
      <t>Adquisición de bienes del activo fijo, pagados</t>
    </r>
  </si>
  <si>
    <r>
      <rPr>
        <sz val="9"/>
        <color rgb="FF404040"/>
        <rFont val="Arial"/>
        <family val="2"/>
      </rPr>
      <t>Arriendos pagados</t>
    </r>
  </si>
  <si>
    <r>
      <rPr>
        <sz val="9"/>
        <color rgb="FF404040"/>
        <rFont val="Arial"/>
        <family val="2"/>
      </rPr>
      <t>Gastos por exigencias medio ambientales, pagados</t>
    </r>
  </si>
  <si>
    <r>
      <rPr>
        <sz val="9"/>
        <color rgb="FF404040"/>
        <rFont val="Arial"/>
        <family val="2"/>
      </rPr>
      <t>Gastos por inversión privada en investigación y desarrollo no certificados por CORFO</t>
    </r>
  </si>
  <si>
    <r>
      <rPr>
        <sz val="9"/>
        <color rgb="FF404040"/>
        <rFont val="Arial"/>
        <family val="2"/>
      </rPr>
      <t>Gastos por inversión privada en investigación y desarrollo certificados por CORFO</t>
    </r>
  </si>
  <si>
    <r>
      <rPr>
        <sz val="9"/>
        <color rgb="FF404040"/>
        <rFont val="Arial"/>
        <family val="2"/>
      </rPr>
      <t>Intereses y reajustes pagados por préstamos y otros</t>
    </r>
  </si>
  <si>
    <r>
      <rPr>
        <sz val="9"/>
        <color rgb="FF404040"/>
        <rFont val="Arial"/>
        <family val="2"/>
      </rPr>
      <t>Amortización de intangibles, art. 22° transitorio bis, inc. 4°, 5° y 6° Ley N° 21.210</t>
    </r>
  </si>
  <si>
    <r>
      <rPr>
        <sz val="9"/>
        <color rgb="FF404040"/>
        <rFont val="Arial"/>
        <family val="2"/>
      </rPr>
      <t>Partidas del art. 21 inc. 1° y 3° LIR pagados</t>
    </r>
  </si>
  <si>
    <r>
      <rPr>
        <sz val="9"/>
        <color rgb="FF404040"/>
        <rFont val="Arial"/>
        <family val="2"/>
      </rPr>
      <t>Partidas del art. 21 inc. 1° no afectados con IU 40% y del inc. 2° LIR pagados</t>
    </r>
  </si>
  <si>
    <r>
      <rPr>
        <sz val="9"/>
        <color rgb="FF404040"/>
        <rFont val="Arial"/>
        <family val="2"/>
      </rPr>
      <t>Pérdida en rescate o enajenación de inversiones o bienes no depreciables</t>
    </r>
  </si>
  <si>
    <r>
      <rPr>
        <sz val="9"/>
        <color rgb="FF404040"/>
        <rFont val="Arial"/>
        <family val="2"/>
      </rPr>
      <t>Otros gastos deducibles de los ingresos</t>
    </r>
  </si>
  <si>
    <r>
      <rPr>
        <sz val="9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</si>
  <si>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9"/>
        <color rgb="FF404040"/>
        <rFont val="Arial"/>
        <family val="2"/>
      </rPr>
      <t>Pérdidas tributarias de ejercicios anteriores</t>
    </r>
  </si>
  <si>
    <r>
      <rPr>
        <sz val="9"/>
        <color rgb="FF404040"/>
        <rFont val="Arial"/>
        <family val="2"/>
      </rPr>
      <t>Créditos incobrables castigados en el ejercicio (reconocidos sobre ingresos devengados)</t>
    </r>
  </si>
  <si>
    <r>
      <rPr>
        <sz val="9"/>
        <color rgb="FF404040"/>
        <rFont val="Arial"/>
        <family val="2"/>
      </rPr>
      <t>Gastos aceptados por donaciones</t>
    </r>
  </si>
  <si>
    <r>
      <rPr>
        <b/>
        <sz val="9"/>
        <color rgb="FF404040"/>
        <rFont val="Arial"/>
        <family val="2"/>
      </rPr>
      <t>Total de egresos anuales</t>
    </r>
  </si>
  <si>
    <r>
      <rPr>
        <sz val="9"/>
        <color rgb="FF404040"/>
        <rFont val="Arial"/>
        <family val="2"/>
      </rPr>
      <t>Partidas del inc. 1° no afectas al IU de tasa 40% y del inc. 2° del art. 21 LIR (históricos), incluidos en el total de egresos</t>
    </r>
  </si>
  <si>
    <r>
      <rPr>
        <sz val="9"/>
        <color rgb="FF404040"/>
        <rFont val="Arial"/>
        <family val="2"/>
      </rPr>
      <t>Base imponible antes de rebaja por incentivo al ahorro (art. 14 letra E) LIR) y/o por pago de IDPC voluntario (art. 14 letra A) N°6 LIR y art. 42° transitorio Ley N° 21.210) o pérdida tributaria</t>
    </r>
  </si>
  <si>
    <r>
      <rPr>
        <sz val="9"/>
        <color rgb="FF404040"/>
        <rFont val="Arial"/>
        <family val="2"/>
      </rPr>
      <t>Incentivo al ahorro según art. 14 letra E) LIR</t>
    </r>
  </si>
  <si>
    <r>
      <rPr>
        <sz val="9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</si>
  <si>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9"/>
        <color rgb="FF404040"/>
        <rFont val="Arial"/>
        <family val="2"/>
      </rPr>
      <t>Base Imponible afecta a IDPC (o pérdida tributaria antes de imputar dividendos o retiros percibidos) del ejercicio</t>
    </r>
  </si>
  <si>
    <r>
      <rPr>
        <b/>
        <sz val="9"/>
        <color rgb="FF404040"/>
        <rFont val="Arial"/>
        <family val="2"/>
      </rPr>
      <t>IMPUTACIONES A LA PÉRDIDA TRIBUTARIA DEL EJERCICIO</t>
    </r>
  </si>
  <si>
    <r>
      <rPr>
        <sz val="9"/>
        <color rgb="FF404040"/>
        <rFont val="Arial"/>
        <family val="2"/>
      </rPr>
      <t>Dividendos o retiros percibidos afectos a impuestos finales, que absorben la pérdida tributaria</t>
    </r>
  </si>
  <si>
    <r>
      <rPr>
        <sz val="9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</si>
  <si>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9"/>
        <color rgb="FF404040"/>
        <rFont val="Arial"/>
        <family val="2"/>
      </rPr>
      <t>Pérdida tributaria del ejercicio al 31 de diciembre</t>
    </r>
  </si>
  <si>
    <r>
      <rPr>
        <b/>
        <sz val="9"/>
        <color rgb="FF404040"/>
        <rFont val="Arial"/>
        <family val="2"/>
      </rPr>
      <t>RECUADRO N° 17</t>
    </r>
    <r>
      <rPr>
        <sz val="9"/>
        <rFont val="Arial"/>
        <family val="2"/>
      </rPr>
      <t>: BASE IMPONIBLE RÉGIMEN PRO PYME (ART. 14 LETRA D) N° 3 LIR)</t>
    </r>
  </si>
  <si>
    <r>
      <rPr>
        <b/>
        <sz val="9"/>
        <color rgb="FF252525"/>
        <rFont val="Arial"/>
        <family val="2"/>
      </rPr>
      <t xml:space="preserve">RECUADRO Nº 18 </t>
    </r>
    <r>
      <rPr>
        <sz val="9"/>
        <color rgb="FF252525"/>
        <rFont val="Arial"/>
        <family val="2"/>
      </rPr>
      <t>DETERMINACIÓN DEL RAI (ART. 14 LETRA D) N° 3 LIR)</t>
    </r>
  </si>
  <si>
    <r>
      <rPr>
        <sz val="9"/>
        <color rgb="FF404040"/>
        <rFont val="Arial"/>
        <family val="2"/>
      </rPr>
      <t>CPTS positivo final (recuadro N° 19)</t>
    </r>
  </si>
  <si>
    <r>
      <rPr>
        <sz val="9"/>
        <color rgb="FF404040"/>
        <rFont val="Arial"/>
        <family val="2"/>
      </rPr>
      <t>CPTS negativo final (recuadro N° 19)</t>
    </r>
  </si>
  <si>
    <r>
      <rPr>
        <sz val="9"/>
        <color rgb="FF404040"/>
        <rFont val="Arial"/>
        <family val="2"/>
      </rPr>
      <t>Saldo negativo del registro REX al término del ejercicio</t>
    </r>
  </si>
  <si>
    <r>
      <rPr>
        <sz val="9"/>
        <color rgb="FF404040"/>
        <rFont val="Arial"/>
        <family val="2"/>
      </rPr>
      <t>Remesas, retiros o dividendos repartidos en el ejercicio, históricos</t>
    </r>
  </si>
  <si>
    <r>
      <rPr>
        <b/>
        <sz val="9"/>
        <color rgb="FF404040"/>
        <rFont val="Arial"/>
        <family val="2"/>
      </rPr>
      <t>Subtotal</t>
    </r>
  </si>
  <si>
    <r>
      <rPr>
        <sz val="9"/>
        <color rgb="FF404040"/>
        <rFont val="Arial"/>
        <family val="2"/>
      </rPr>
      <t>Saldo positivo del registro REX al término del ejercicio, antes de imputaciones</t>
    </r>
  </si>
  <si>
    <r>
      <rPr>
        <sz val="9"/>
        <color rgb="FF404040"/>
        <rFont val="Arial"/>
        <family val="2"/>
      </rPr>
      <t>Capital aportado, histórico (incluye aumentos y disminuciones efectivas)</t>
    </r>
  </si>
  <si>
    <r>
      <rPr>
        <sz val="9"/>
        <color rgb="FF404040"/>
        <rFont val="Arial"/>
        <family val="2"/>
      </rPr>
      <t>Saldo FUR  (cuando no haya sido considerado dentro del valor del capital aportado a la empresa)</t>
    </r>
  </si>
  <si>
    <r>
      <rPr>
        <sz val="9"/>
        <color rgb="FF404040"/>
        <rFont val="Arial"/>
        <family val="2"/>
      </rPr>
      <t>Sobreprecio obtenido en la colocación de acciones de propia emisión, histórico</t>
    </r>
  </si>
  <si>
    <r>
      <rPr>
        <b/>
        <sz val="9"/>
        <color rgb="FF404040"/>
        <rFont val="Arial"/>
        <family val="2"/>
      </rPr>
      <t>Rentas afectas a IGC o IA (RAI) del ejercicio</t>
    </r>
  </si>
  <si>
    <r>
      <rPr>
        <b/>
        <sz val="9"/>
        <color rgb="FF252525"/>
        <rFont val="Arial"/>
        <family val="2"/>
      </rPr>
      <t>RECUADRO Nº 18</t>
    </r>
    <r>
      <rPr>
        <sz val="9"/>
        <color rgb="FF252525"/>
        <rFont val="Arial"/>
        <family val="2"/>
      </rPr>
      <t>: DETERMINACION DEL RAI (ART. 14 LETRA D) N° 3 LIR)</t>
    </r>
  </si>
  <si>
    <r>
      <rPr>
        <b/>
        <sz val="9"/>
        <color rgb="FF252525"/>
        <rFont val="Arial"/>
        <family val="2"/>
      </rPr>
      <t>RECUADRO N° 19</t>
    </r>
    <r>
      <rPr>
        <sz val="9"/>
        <color rgb="FF252525"/>
        <rFont val="Arial"/>
        <family val="2"/>
      </rPr>
      <t>: CPTS RÉGIMEN PRO PYME (ART. 14 LETRA D) N° 3 LIR)</t>
    </r>
  </si>
  <si>
    <r>
      <rPr>
        <sz val="9"/>
        <color rgb="FF404040"/>
        <rFont val="Time new roman"/>
      </rPr>
      <t>CPT o CPTS positivo inicial</t>
    </r>
  </si>
  <si>
    <r>
      <rPr>
        <sz val="9"/>
        <color rgb="FF404040"/>
        <rFont val="Time new roman"/>
      </rPr>
      <t>CPT o CPTS negativo inicial</t>
    </r>
  </si>
  <si>
    <r>
      <rPr>
        <sz val="9"/>
        <color rgb="FF404040"/>
        <rFont val="Time new roman"/>
      </rPr>
      <t>Capital aportado empresas que inician actividades en el año comercial que corresponda a esta declaración</t>
    </r>
  </si>
  <si>
    <r>
      <rPr>
        <sz val="9"/>
        <color rgb="FF404040"/>
        <rFont val="Time new roman"/>
      </rPr>
      <t>Aumentos (efectivos) de capital del ejercicio</t>
    </r>
  </si>
  <si>
    <r>
      <rPr>
        <sz val="9"/>
        <color rgb="FF404040"/>
        <rFont val="Time new roman"/>
      </rPr>
      <t>Disminuciones (efectivas) de capital del ejercicio</t>
    </r>
  </si>
  <si>
    <r>
      <rPr>
        <sz val="9"/>
        <color rgb="FF404040"/>
        <rFont val="Time new roman"/>
      </rPr>
      <t>Base imponible afecta a IDPC del ejercicio</t>
    </r>
  </si>
  <si>
    <r>
      <rPr>
        <sz val="9"/>
        <color rgb="FF404040"/>
        <rFont val="Time new roman"/>
      </rPr>
      <t>Pérdida tributaria del ejercicio al 31 de diciembre</t>
    </r>
  </si>
  <si>
    <r>
      <rPr>
        <sz val="9"/>
        <color rgb="FF404040"/>
        <rFont val="Time new roman"/>
      </rPr>
      <t>Pérdidas tributarias de ejercicios anteriores</t>
    </r>
  </si>
  <si>
    <r>
      <rPr>
        <sz val="9"/>
        <color rgb="FF404040"/>
        <rFont val="Time new roman"/>
      </rPr>
      <t>Rentas exentas e ingresos no renta (positivo), generados por la empresa en el ejercicio</t>
    </r>
  </si>
  <si>
    <r>
      <rPr>
        <sz val="9"/>
        <color rgb="FF404040"/>
        <rFont val="Time new roman"/>
      </rPr>
      <t>Pérdida por rentas exentas e ingresos no renta del ejercicio</t>
    </r>
  </si>
  <si>
    <r>
      <rPr>
        <sz val="9"/>
        <color rgb="FF404040"/>
        <rFont val="Time new roman"/>
      </rPr>
      <t>Retiros o dividendos percibidos en el ejercicio por participaciones en otras empresas</t>
    </r>
  </si>
  <si>
    <r>
      <rPr>
        <sz val="9"/>
        <color rgb="FF404040"/>
        <rFont val="Time new roman"/>
      </rPr>
      <t>Utilidades percibidas afectas a impuestos finales imputadas a la pérdida tributaria del ejercicio</t>
    </r>
  </si>
  <si>
    <r>
      <rPr>
        <sz val="9"/>
        <color rgb="FF404040"/>
        <rFont val="Time new roman"/>
      </rPr>
      <t>Remesas, retiros o dividendos repartidos en el ejercicio</t>
    </r>
  </si>
  <si>
    <r>
      <rPr>
        <sz val="9"/>
        <color rgb="FF404040"/>
        <rFont val="Time new roman"/>
      </rPr>
      <t>Partidas del inc. 1° no afectas al IU de tasa 40% y del inc. 2° del art. 21 LIR</t>
    </r>
  </si>
  <si>
    <r>
      <rPr>
        <sz val="9"/>
        <color rgb="FF404040"/>
        <rFont val="Time new roman"/>
      </rPr>
      <t>Ingreso diferido imputado en el ejercicio, debidamente incrementado y reajustado cuando corresponda</t>
    </r>
  </si>
  <si>
    <r>
      <rPr>
        <sz val="9"/>
        <color rgb="FF404040"/>
        <rFont val="Time new roman"/>
      </rPr>
      <t>Crédito total disponible imputable contra impuestos finales (IPE), del ejercicio</t>
    </r>
  </si>
  <si>
    <r>
      <rPr>
        <sz val="9"/>
        <color rgb="FF404040"/>
        <rFont val="Time new roman"/>
      </rPr>
      <t>Incentivo al ahorro según art. 14 letra E) LIR</t>
    </r>
  </si>
  <si>
    <r>
      <rPr>
        <sz val="9"/>
        <color rgb="FF404040"/>
        <rFont val="Time new roman"/>
      </rPr>
      <t>Base del IDPC voluntario según art. 14 letra A) N° 6 LIR</t>
    </r>
  </si>
  <si>
    <r>
      <rPr>
        <sz val="9"/>
        <color rgb="FF404040"/>
        <rFont val="Time new roman"/>
      </rPr>
      <t>Otras partidas a agregar</t>
    </r>
  </si>
  <si>
    <r>
      <rPr>
        <sz val="9"/>
        <color rgb="FF404040"/>
        <rFont val="Time new roman"/>
      </rPr>
      <t>Otras partidas a deducir</t>
    </r>
  </si>
  <si>
    <r>
      <rPr>
        <b/>
        <sz val="9"/>
        <color rgb="FF404040"/>
        <rFont val="Arial"/>
        <family val="2"/>
      </rPr>
      <t>CPTS positivo final</t>
    </r>
  </si>
  <si>
    <r>
      <rPr>
        <b/>
        <sz val="9"/>
        <color rgb="FF404040"/>
        <rFont val="Arial"/>
        <family val="2"/>
      </rPr>
      <t>CPTS negativo final</t>
    </r>
  </si>
  <si>
    <r>
      <rPr>
        <b/>
        <sz val="9"/>
        <color rgb="FF252525"/>
        <rFont val="Arial"/>
        <family val="2"/>
      </rPr>
      <t>RECUADRO N° 20</t>
    </r>
    <r>
      <rPr>
        <sz val="9"/>
        <color rgb="FF252525"/>
        <rFont val="Arial"/>
        <family val="2"/>
      </rPr>
      <t>: REGISTRO TRIBUTARIO DE RENTAS EMPRESARIALES Y MOVIMIENTO STUT (ART. 14 LETRA D) N° 3 LIR)</t>
    </r>
  </si>
  <si>
    <r>
      <rPr>
        <sz val="8"/>
        <color rgb="FF404040"/>
        <rFont val="Arial"/>
        <family val="2"/>
      </rPr>
      <t>REX</t>
    </r>
  </si>
  <si>
    <r>
      <rPr>
        <sz val="8"/>
        <color rgb="FF404040"/>
        <rFont val="Arial"/>
        <family val="2"/>
      </rPr>
      <t>STUT</t>
    </r>
  </si>
  <si>
    <r>
      <rPr>
        <sz val="6"/>
        <color rgb="FF404040"/>
        <rFont val="Arial"/>
        <family val="2"/>
      </rPr>
      <t>RENTAS CON TRIBUTACIÓN CUMPLIDA</t>
    </r>
  </si>
  <si>
    <r>
      <rPr>
        <sz val="6"/>
        <color rgb="FF404040"/>
        <rFont val="Arial"/>
        <family val="2"/>
      </rPr>
      <t>RENTAS EXENTAS</t>
    </r>
  </si>
  <si>
    <r>
      <rPr>
        <sz val="8"/>
        <color rgb="FF404040"/>
        <rFont val="Arial"/>
        <family val="2"/>
      </rPr>
      <t>INR</t>
    </r>
  </si>
  <si>
    <r>
      <rPr>
        <sz val="6"/>
        <color rgb="FF404040"/>
        <rFont val="Arial"/>
        <family val="2"/>
      </rPr>
      <t>RAP Y DIFERENCIA INICIAL EX
ART. 14 TER A) LIR</t>
    </r>
  </si>
  <si>
    <r>
      <rPr>
        <sz val="6"/>
        <color rgb="FF404040"/>
        <rFont val="Arial"/>
        <family val="2"/>
      </rPr>
      <t>ISFUT</t>
    </r>
  </si>
  <si>
    <r>
      <rPr>
        <sz val="6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</si>
  <si>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 saldo inicial (saldo
positivo)</t>
    </r>
  </si>
  <si>
    <r>
      <rPr>
        <sz val="8"/>
        <color rgb="FF404040"/>
        <rFont val="Arial"/>
        <family val="2"/>
      </rPr>
      <t>Remanente ejercicio anterior o saldo inicial (saldo
negativo)</t>
    </r>
  </si>
  <si>
    <r>
      <rPr>
        <sz val="8"/>
        <color rgb="FF404040"/>
        <rFont val="Arial"/>
        <family val="2"/>
      </rPr>
      <t>Monto imputado al IS art. 25° transitorio Ley N°21.210</t>
    </r>
  </si>
  <si>
    <r>
      <rPr>
        <sz val="8"/>
        <color rgb="FF404040"/>
        <rFont val="Arial"/>
        <family val="2"/>
      </rPr>
      <t>Reversos y/o disminuciones del ejercicio (propios)</t>
    </r>
  </si>
  <si>
    <r>
      <rPr>
        <sz val="8"/>
        <color rgb="FF404040"/>
        <rFont val="Arial"/>
        <family val="2"/>
      </rPr>
      <t>Retiros, dividendos o remesas imputados a los RTRE</t>
    </r>
  </si>
  <si>
    <r>
      <rPr>
        <sz val="8"/>
        <color rgb="FF404040"/>
        <rFont val="Arial"/>
        <family val="2"/>
      </rPr>
      <t>Retiros en exceso y devoluciones de capital imputados
en el ejercicio</t>
    </r>
  </si>
  <si>
    <r>
      <rPr>
        <sz val="8"/>
        <color rgb="FF404040"/>
        <rFont val="Arial"/>
        <family val="2"/>
      </rPr>
      <t>Remanente ejercicio siguiente (saldo positivo)</t>
    </r>
  </si>
  <si>
    <r>
      <rPr>
        <b/>
        <sz val="6"/>
        <color rgb="FF252525"/>
        <rFont val="Arial"/>
        <family val="2"/>
      </rPr>
      <t>RECUADRO: N° 20</t>
    </r>
    <r>
      <rPr>
        <sz val="6"/>
        <color rgb="FF252525"/>
        <rFont val="Arial"/>
        <family val="2"/>
      </rPr>
      <t>: REGISTRO TRIBUTARIO DE RENTAS EMPRESARIALES Y MOVIMIENTO STUT (ART. 14 LETRA D) N° 3 LIR)</t>
    </r>
  </si>
  <si>
    <r>
      <rPr>
        <b/>
        <sz val="6"/>
        <color rgb="FF252525"/>
        <rFont val="Arial"/>
        <family val="2"/>
      </rPr>
      <t>RECUADRO N° 21</t>
    </r>
    <r>
      <rPr>
        <sz val="6"/>
        <color rgb="FF252525"/>
        <rFont val="Arial"/>
        <family val="2"/>
      </rPr>
      <t>: REGISTRO SAC (ART. 14 LETRA D) N° 3 LIR)</t>
    </r>
  </si>
  <si>
    <r>
      <rPr>
        <sz val="8"/>
        <color rgb="FF404040"/>
        <rFont val="Arial"/>
        <family val="2"/>
      </rPr>
      <t>Remanente ejercicio anterior o
saldo inicial (saldo positivo)</t>
    </r>
  </si>
  <si>
    <r>
      <rPr>
        <sz val="8"/>
        <color rgb="FF404040"/>
        <rFont val="Arial"/>
        <family val="2"/>
      </rPr>
      <t>Monto imputado al IS art. 25°
transitorio Ley N°21.210</t>
    </r>
  </si>
  <si>
    <r>
      <rPr>
        <sz val="8"/>
        <color rgb="FF404040"/>
        <rFont val="Arial"/>
        <family val="2"/>
      </rPr>
      <t xml:space="preserve">Aumentos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</si>
  <si>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 xml:space="preserve">Disminuciones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</si>
  <si>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>IDPC e IPE base imponible
generada en el ejercicio</t>
    </r>
  </si>
  <si>
    <r>
      <rPr>
        <sz val="8"/>
        <color rgb="FF404040"/>
        <rFont val="Arial"/>
        <family val="2"/>
      </rPr>
      <t>IDPC e IPE retiros o dividendos
percibidos</t>
    </r>
  </si>
  <si>
    <r>
      <rPr>
        <sz val="8"/>
        <color rgb="FF404040"/>
        <rFont val="Arial"/>
        <family val="2"/>
      </rPr>
      <t>Asignado a remesas, retiros o
dividendos efectuados en el</t>
    </r>
  </si>
  <si>
    <r>
      <rPr>
        <sz val="8"/>
        <color rgb="FF404040"/>
        <rFont val="Arial"/>
        <family val="2"/>
      </rPr>
      <t>Asignado a retiros en exceso y
devoluciones de capital efectuados en el ejercicio</t>
    </r>
  </si>
  <si>
    <r>
      <rPr>
        <sz val="8"/>
        <color rgb="FF404040"/>
        <rFont val="Arial"/>
        <family val="2"/>
      </rPr>
      <t>IDPC e IPE asignado a gastos rechazados del art. 21 inc. 1° no
afectos a IU 40% y del inc. 2° LIR</t>
    </r>
  </si>
  <si>
    <r>
      <rPr>
        <b/>
        <sz val="8"/>
        <color rgb="FF252525"/>
        <rFont val="Arial"/>
        <family val="2"/>
      </rPr>
      <t>RECUADRO N° 21</t>
    </r>
    <r>
      <rPr>
        <sz val="8"/>
        <rFont val="Arial"/>
        <family val="2"/>
      </rPr>
      <t>: REGISTRO SAC (ART. 14 LETRA D) N° 3 LIR)</t>
    </r>
  </si>
  <si>
    <r>
      <rPr>
        <b/>
        <sz val="6"/>
        <color rgb="FF252525"/>
        <rFont val="Arial"/>
        <family val="2"/>
      </rPr>
      <t>RECUADRO N° 22</t>
    </r>
    <r>
      <rPr>
        <sz val="6"/>
        <color rgb="FF252525"/>
        <rFont val="Arial"/>
        <family val="2"/>
      </rPr>
      <t>: BASE IMPONIBLE RÉGIMEN DE TRANSPARENCIA TRIBUTARIA (ART. 14 LETRA D) N° 8 LIR)</t>
    </r>
  </si>
  <si>
    <r>
      <rPr>
        <sz val="8"/>
        <color rgb="FF404040"/>
        <rFont val="Arial"/>
        <family val="2"/>
      </rPr>
      <t>Ingresos del giro percibidos</t>
    </r>
  </si>
  <si>
    <r>
      <rPr>
        <sz val="8"/>
        <color rgb="FF404040"/>
        <rFont val="Arial"/>
        <family val="2"/>
      </rPr>
      <t>Ingresos del giro devengados en ejercicios anteriores y percibidos en el ejercicio actual</t>
    </r>
  </si>
  <si>
    <r>
      <rPr>
        <sz val="8"/>
        <color rgb="FF404040"/>
        <rFont val="Arial"/>
        <family val="2"/>
      </rPr>
      <t>Rentas de fuente extranjera percibidas</t>
    </r>
  </si>
  <si>
    <r>
      <rPr>
        <sz val="8"/>
        <color rgb="FF404040"/>
        <rFont val="Arial"/>
        <family val="2"/>
      </rPr>
      <t>Intereses y reajustes percibidos por préstamos y otros</t>
    </r>
  </si>
  <si>
    <r>
      <rPr>
        <sz val="8"/>
        <color rgb="FF404040"/>
        <rFont val="Arial"/>
        <family val="2"/>
      </rPr>
      <t>Mayor valor percibido por rescate o enajenación de inversiones o bienes no depreciables</t>
    </r>
  </si>
  <si>
    <r>
      <rPr>
        <sz val="8"/>
        <color rgb="FF404040"/>
        <rFont val="Arial"/>
        <family val="2"/>
      </rPr>
      <t>Dividendos o retiros percibidos en el ejercicio, por participaciones en otras empresas</t>
    </r>
  </si>
  <si>
    <r>
      <rPr>
        <sz val="8"/>
        <color rgb="FF404040"/>
        <rFont val="Arial"/>
        <family val="2"/>
      </rPr>
      <t>Incremento por IDPC</t>
    </r>
  </si>
  <si>
    <r>
      <rPr>
        <sz val="8"/>
        <color rgb="FF404040"/>
        <rFont val="Arial"/>
        <family val="2"/>
      </rPr>
      <t>Ingresos percibidos o devengados por operaciones con empresas relacionadas del art. 14 letra A) LIR</t>
    </r>
  </si>
  <si>
    <r>
      <rPr>
        <sz val="8"/>
        <color rgb="FF404040"/>
        <rFont val="Arial"/>
        <family val="2"/>
      </rPr>
      <t>Ingreso diferido imputado en el ejercicio, debidamente incrementado y reajustado, cuando corresponda</t>
    </r>
  </si>
  <si>
    <r>
      <rPr>
        <sz val="8"/>
        <color rgb="FF404040"/>
        <rFont val="Arial"/>
        <family val="2"/>
      </rPr>
      <t>Crédito por activos fijos adquiridos en el ejercicio (art. 33 bis LIR)</t>
    </r>
  </si>
  <si>
    <r>
      <rPr>
        <b/>
        <sz val="8"/>
        <color rgb="FF404040"/>
        <rFont val="Arial"/>
        <family val="2"/>
      </rPr>
      <t>Total de ingresos anuales</t>
    </r>
  </si>
  <si>
    <r>
      <rPr>
        <sz val="8"/>
        <color rgb="FF404040"/>
        <rFont val="Arial"/>
        <family val="2"/>
      </rPr>
      <t>Gasto por saldo inicial de existencias o insumos del negocio en cambio de régimen, pagados</t>
    </r>
  </si>
  <si>
    <r>
      <rPr>
        <sz val="8"/>
        <color rgb="FF404040"/>
        <rFont val="Arial"/>
        <family val="2"/>
      </rPr>
      <t>Gasto por saldo inicial de activos fijos depreciables en cambio de régimen, pagados</t>
    </r>
  </si>
  <si>
    <r>
      <rPr>
        <sz val="8"/>
        <color rgb="FF404040"/>
        <rFont val="Arial"/>
        <family val="2"/>
      </rPr>
      <t>Gasto por pérdida tributaria en cambio de régimen</t>
    </r>
  </si>
  <si>
    <r>
      <rPr>
        <sz val="8"/>
        <color rgb="FF404040"/>
        <rFont val="Arial"/>
        <family val="2"/>
      </rPr>
      <t>Existencias, insumos y servicios del negocio, pagados</t>
    </r>
  </si>
  <si>
    <r>
      <rPr>
        <sz val="8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</si>
  <si>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8"/>
        <color rgb="FF404040"/>
        <rFont val="Arial"/>
        <family val="2"/>
      </rPr>
      <t>Gastos de rentas de fuente extranjera, pagados</t>
    </r>
  </si>
  <si>
    <r>
      <rPr>
        <sz val="8"/>
        <color rgb="FF404040"/>
        <rFont val="Arial"/>
        <family val="2"/>
      </rPr>
      <t>Remuneraciones pagadas</t>
    </r>
  </si>
  <si>
    <r>
      <rPr>
        <sz val="8"/>
        <color rgb="FF404040"/>
        <rFont val="Arial"/>
        <family val="2"/>
      </rPr>
      <t>Honorarios pagados</t>
    </r>
  </si>
  <si>
    <r>
      <rPr>
        <sz val="8"/>
        <color rgb="FF404040"/>
        <rFont val="Arial"/>
        <family val="2"/>
      </rPr>
      <t>Adquisición de bienes del activo fijo, pagados</t>
    </r>
  </si>
  <si>
    <r>
      <rPr>
        <sz val="8"/>
        <color rgb="FF404040"/>
        <rFont val="Arial"/>
        <family val="2"/>
      </rPr>
      <t>Arriendos pagados</t>
    </r>
  </si>
  <si>
    <r>
      <rPr>
        <sz val="8"/>
        <color rgb="FF404040"/>
        <rFont val="Arial"/>
        <family val="2"/>
      </rPr>
      <t>Gastos por exigencias medio ambientales, pagados</t>
    </r>
  </si>
  <si>
    <r>
      <rPr>
        <sz val="8"/>
        <color rgb="FF404040"/>
        <rFont val="Arial"/>
        <family val="2"/>
      </rPr>
      <t>Intereses y reajustes pagados por préstamos y otros</t>
    </r>
  </si>
  <si>
    <r>
      <rPr>
        <sz val="8"/>
        <color rgb="FF404040"/>
        <rFont val="Arial"/>
        <family val="2"/>
      </rPr>
      <t>Pérdida en rescate o enajenación de inversiones o bienes no depreciables</t>
    </r>
  </si>
  <si>
    <r>
      <rPr>
        <sz val="8"/>
        <color rgb="FF404040"/>
        <rFont val="Arial"/>
        <family val="2"/>
      </rPr>
      <t>Otros gastos deducibles de los ingresos</t>
    </r>
  </si>
  <si>
    <r>
      <rPr>
        <sz val="8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</si>
  <si>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8"/>
        <color rgb="FF404040"/>
        <rFont val="Arial"/>
        <family val="2"/>
      </rPr>
      <t>Pérdidas tributarias de ejercicios anteriores</t>
    </r>
  </si>
  <si>
    <r>
      <rPr>
        <sz val="8"/>
        <color rgb="FF404040"/>
        <rFont val="Arial"/>
        <family val="2"/>
      </rPr>
      <t>Créditos incobrables castigados en el ejercicio (reconocidos sobre ingresos devengados)</t>
    </r>
  </si>
  <si>
    <r>
      <rPr>
        <b/>
        <sz val="8"/>
        <color rgb="FF404040"/>
        <rFont val="Arial"/>
        <family val="2"/>
      </rPr>
      <t>Total de egresos anuales</t>
    </r>
  </si>
  <si>
    <r>
      <rPr>
        <b/>
        <sz val="8"/>
        <color rgb="FF404040"/>
        <rFont val="Arial"/>
        <family val="2"/>
      </rPr>
      <t>Base imponible a asignar a propietarios que son contribuyentes de impuestos finales, o pérdida tributaria del ejercicio</t>
    </r>
  </si>
  <si>
    <r>
      <rPr>
        <b/>
        <sz val="8"/>
        <color rgb="FF252525"/>
        <rFont val="Arial"/>
        <family val="2"/>
      </rPr>
      <t>RECUADRO N° 22</t>
    </r>
    <r>
      <rPr>
        <sz val="8"/>
        <rFont val="Arial"/>
        <family val="2"/>
      </rPr>
      <t>: BASE IMPONIBLE RÉGIMEN DE TRANSPARENCIA TRIBUTARIA (ART. 14 LETRA D) N° 8 LIR)</t>
    </r>
  </si>
  <si>
    <r>
      <rPr>
        <b/>
        <sz val="8"/>
        <color rgb="FF252525"/>
        <rFont val="Arial"/>
        <family val="2"/>
      </rPr>
      <t>RECUADRO N° 23</t>
    </r>
    <r>
      <rPr>
        <sz val="8"/>
        <color rgb="FF252525"/>
        <rFont val="Arial"/>
        <family val="2"/>
      </rPr>
      <t>: CPTS RÉGIMEN DE TRANSPARENCIA TRIBUTARIA (ART. 14 LETRA D) N° 8 LIR)</t>
    </r>
  </si>
  <si>
    <r>
      <rPr>
        <sz val="8"/>
        <color rgb="FF404040"/>
        <rFont val="Arial"/>
        <family val="2"/>
      </rPr>
      <t>CPT o CPTS positivo inicial</t>
    </r>
  </si>
  <si>
    <r>
      <rPr>
        <sz val="8"/>
        <color rgb="FF404040"/>
        <rFont val="Arial"/>
        <family val="2"/>
      </rPr>
      <t>CPT o CPTS negativo inicial</t>
    </r>
  </si>
  <si>
    <r>
      <rPr>
        <sz val="8"/>
        <color rgb="FF404040"/>
        <rFont val="Arial"/>
        <family val="2"/>
      </rPr>
      <t>Capital aportado empresas que inician actividades en el año comercial que corresponda a esta declaración</t>
    </r>
  </si>
  <si>
    <r>
      <rPr>
        <sz val="8"/>
        <color rgb="FF404040"/>
        <rFont val="Arial"/>
        <family val="2"/>
      </rPr>
      <t>Aumentos (efectivos) de capital del ejercicio</t>
    </r>
  </si>
  <si>
    <r>
      <rPr>
        <sz val="8"/>
        <color rgb="FF404040"/>
        <rFont val="Arial"/>
        <family val="2"/>
      </rPr>
      <t>Disminuciones (efectivas) de capital del ejercicio</t>
    </r>
  </si>
  <si>
    <r>
      <rPr>
        <sz val="8"/>
        <color rgb="FF404040"/>
        <rFont val="Arial"/>
        <family val="2"/>
      </rPr>
      <t>Base imponible del ejercicio, asignable a los propietarios</t>
    </r>
  </si>
  <si>
    <r>
      <rPr>
        <sz val="8"/>
        <color rgb="FF404040"/>
        <rFont val="Arial"/>
        <family val="2"/>
      </rPr>
      <t>Remesas, retiros o dividendos repartidos en el ejercicio</t>
    </r>
  </si>
  <si>
    <r>
      <rPr>
        <sz val="8"/>
        <color rgb="FF404040"/>
        <rFont val="Arial"/>
        <family val="2"/>
      </rPr>
      <t>Partidas de gastos no aceptados</t>
    </r>
  </si>
  <si>
    <r>
      <rPr>
        <sz val="8"/>
        <color rgb="FF404040"/>
        <rFont val="Arial"/>
        <family val="2"/>
      </rPr>
      <t>Crédito por IDPC, por participaciones en otras empresas que incrementaron la BI del ejercicio.</t>
    </r>
  </si>
  <si>
    <r>
      <rPr>
        <b/>
        <sz val="8"/>
        <color rgb="FF404040"/>
        <rFont val="Arial"/>
        <family val="2"/>
      </rPr>
      <t>CPTS positivo final</t>
    </r>
  </si>
  <si>
    <r>
      <rPr>
        <b/>
        <sz val="8"/>
        <color rgb="FF404040"/>
        <rFont val="Arial"/>
        <family val="2"/>
      </rPr>
      <t>CPTS negativo final</t>
    </r>
  </si>
  <si>
    <r>
      <rPr>
        <b/>
        <sz val="6"/>
        <color rgb="FF404040"/>
        <rFont val="Arial"/>
        <family val="2"/>
      </rPr>
      <t>RECUADRO N° 23</t>
    </r>
    <r>
      <rPr>
        <sz val="6"/>
        <rFont val="Arial"/>
        <family val="2"/>
      </rPr>
      <t>: CPTS RÉGIMEN DE TRANSPARENCIA TRIBUTARIA (ART. 14 LETRA D) N° 8 LIR)</t>
    </r>
  </si>
  <si>
    <r>
      <rPr>
        <b/>
        <sz val="6"/>
        <color rgb="FF252525"/>
        <rFont val="Arial"/>
        <family val="2"/>
      </rPr>
      <t>RECUADRO N° 24</t>
    </r>
    <r>
      <rPr>
        <sz val="6"/>
        <color rgb="FF252525"/>
        <rFont val="Arial"/>
        <family val="2"/>
      </rPr>
      <t>: PAGO PRÉSTAMOS TASA 0% PERCIBIDOS EN EL AÑO COMERCIAL 2020 Y/O 2021 (PRÉSTAMOS SOLIDARIOS DEL ESTADO)</t>
    </r>
  </si>
  <si>
    <r>
      <rPr>
        <sz val="8"/>
        <color rgb="FF404040"/>
        <rFont val="Arial"/>
        <family val="2"/>
      </rPr>
      <t>5% de las rentas que forman parte de la declaración anual de impuestos a la renta según art. 65 LIR (calculado sobre el código 170)</t>
    </r>
  </si>
  <si>
    <r>
      <rPr>
        <b/>
        <sz val="6"/>
        <color rgb="FF404040"/>
        <rFont val="Arial"/>
        <family val="2"/>
      </rPr>
      <t>DETERMINACIÓN CUOTA ANUAL</t>
    </r>
  </si>
  <si>
    <r>
      <rPr>
        <b/>
        <sz val="6"/>
        <color rgb="FF404040"/>
        <rFont val="Arial"/>
        <family val="2"/>
      </rPr>
      <t>Préstamo AC 2020 (Leyes N° 21.242 y N° 21.252)</t>
    </r>
  </si>
  <si>
    <r>
      <rPr>
        <b/>
        <sz val="6"/>
        <color rgb="FF404040"/>
        <rFont val="Arial"/>
        <family val="2"/>
      </rPr>
      <t>Préstamo AC 2021 (Ley N° 21.323)</t>
    </r>
  </si>
  <si>
    <r>
      <rPr>
        <sz val="8"/>
        <color rgb="FF404040"/>
        <rFont val="Arial"/>
        <family val="2"/>
      </rPr>
      <t>Cuota anual (30% o 10% del monto del préstamo tasa 0%), según art. 6 (art. primero) Ley N° 21.242 y/o art. 7 (art. primero) Ley N° 21.252 o art. 11 inc. 1° Ley N° 21.323</t>
    </r>
  </si>
  <si>
    <r>
      <rPr>
        <sz val="8"/>
        <color rgb="FF404040"/>
        <rFont val="Arial"/>
        <family val="2"/>
      </rPr>
      <t>Saldo pendiente cuota año anterior</t>
    </r>
  </si>
  <si>
    <r>
      <rPr>
        <sz val="8"/>
        <color rgb="FF404040"/>
        <rFont val="Arial"/>
        <family val="2"/>
      </rPr>
      <t>Monto a pagar de la(s) cuota(s)</t>
    </r>
  </si>
  <si>
    <r>
      <rPr>
        <b/>
        <sz val="6"/>
        <color rgb="FF404040"/>
        <rFont val="Arial"/>
        <family val="2"/>
      </rPr>
      <t>ANTICIPOS</t>
    </r>
  </si>
  <si>
    <r>
      <rPr>
        <sz val="8"/>
        <color rgb="FF404040"/>
        <rFont val="Arial"/>
        <family val="2"/>
      </rPr>
      <t>Pago anticipado por reintegro del préstamo tasa 0% (F-50, F-10 o código 1795 del F-22 AT 2022), según el art. 6 (art. primero) Ley N° 21.242 y/o art. 7 (art. primero) Ley N° 21.252 o art. 11 inc. 3° Ley N° 21.323</t>
    </r>
  </si>
  <si>
    <r>
      <rPr>
        <sz val="8"/>
        <color rgb="FF404040"/>
        <rFont val="Arial"/>
        <family val="2"/>
      </rPr>
      <t>Monto a pagar de la(s) cuota(s) después de anticipos</t>
    </r>
  </si>
  <si>
    <r>
      <rPr>
        <b/>
        <sz val="6"/>
        <color rgb="FF404040"/>
        <rFont val="Arial"/>
        <family val="2"/>
      </rPr>
      <t>RETENCIONES ADICIONALES Y PPMA</t>
    </r>
  </si>
  <si>
    <r>
      <rPr>
        <sz val="8"/>
        <color rgb="FF404040"/>
        <rFont val="Arial"/>
        <family val="2"/>
      </rPr>
      <t>Retención adicional sobre rentas del art. 42 N° 2 LIR con tasa del 3%, por reintegro del préstamo tasa 0%, según art. 7 (art. primero) Ley N° 21.242 y art. 9 letra b) (art. primero) Ley N° 21.252 (retención a
trabajadores independientes) o art. 11 letra b) Ley N° 21.323</t>
    </r>
  </si>
  <si>
    <r>
      <rPr>
        <sz val="8"/>
        <color rgb="FF404040"/>
        <rFont val="Arial"/>
        <family val="2"/>
      </rPr>
      <t>PPMA Primera Categoría art. 84 letra a) y 14 letra D) N° 3 letra (k) y N° 8 letra (a) numeral (viii) LIR, con tasa 3%, por reintegro de préstamo tasa 0%, según art. 9 letra c) (art. primero) Ley N° 21.252 (EI)  o art. 11
letra c) Ley N° 21.323</t>
    </r>
  </si>
  <si>
    <r>
      <rPr>
        <sz val="8"/>
        <color rgb="FF404040"/>
        <rFont val="Arial"/>
        <family val="2"/>
      </rPr>
      <t>PPMA Segunda Categoría art. 84 letra b) LIR, con tasa 3%, por reintegro de préstamo  tasa 0%, según art. 7 (art. primero) Ley N° 21.242 y art. 9 letra b) (art. primero) Ley N° 21.252 (trabajadores independientes) o art. 11 letra b) Ley N° 21.323</t>
    </r>
  </si>
  <si>
    <r>
      <rPr>
        <sz val="8"/>
        <color rgb="FF404040"/>
        <rFont val="Arial"/>
        <family val="2"/>
      </rPr>
      <t>Total retenciones adicionales y PPMA</t>
    </r>
  </si>
  <si>
    <r>
      <rPr>
        <b/>
        <sz val="6"/>
        <color rgb="FF404040"/>
        <rFont val="Arial"/>
        <family val="2"/>
      </rPr>
      <t>RELIQUIDACIÓN</t>
    </r>
  </si>
  <si>
    <r>
      <rPr>
        <sz val="8"/>
        <color rgb="FF404040"/>
        <rFont val="Arial"/>
        <family val="2"/>
      </rPr>
      <t>Monto a pagar de la(s) cuota(s) después de retenciones adicionales y PPMA</t>
    </r>
  </si>
  <si>
    <r>
      <rPr>
        <sz val="8"/>
        <color rgb="FF404040"/>
        <rFont val="Arial"/>
        <family val="2"/>
      </rPr>
      <t>Saldo a devolver por retenciones adicionales y PPMA en exceso</t>
    </r>
  </si>
  <si>
    <r>
      <rPr>
        <sz val="6"/>
        <color rgb="FF404040"/>
        <rFont val="Arial"/>
        <family val="2"/>
      </rPr>
      <t>Monto del código 1795 destinado voluntariamente a pagar el saldo pendiente de los préstamos tasa 0% o futuras cuotas de dichos préstamos</t>
    </r>
  </si>
  <si>
    <r>
      <rPr>
        <b/>
        <sz val="6"/>
        <color rgb="FF404040"/>
        <rFont val="Arial"/>
        <family val="2"/>
      </rPr>
      <t>RECUADRO N° 24</t>
    </r>
    <r>
      <rPr>
        <sz val="6"/>
        <color rgb="FF404040"/>
        <rFont val="Arial"/>
        <family val="2"/>
      </rPr>
      <t>: PAGO PRÉSTAMOS TASA 0% PERCIBIDOS EN EL AÑO COMERCIAL 2020 Y/O 2021 (PRÉSTAMOS SOLIDARIOS DEL ESTADO)</t>
    </r>
  </si>
  <si>
    <r>
      <rPr>
        <b/>
        <sz val="6"/>
        <color rgb="FF252525"/>
        <rFont val="Arial"/>
        <family val="2"/>
      </rPr>
      <t>RECUADRO N° 0</t>
    </r>
    <r>
      <rPr>
        <sz val="6"/>
        <color rgb="FF252525"/>
        <rFont val="Arial"/>
        <family val="2"/>
      </rPr>
      <t>: INFORMACION BASE</t>
    </r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</si>
  <si>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</si>
  <si>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</si>
  <si>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</si>
  <si>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</si>
  <si>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</si>
  <si>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</si>
  <si>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</si>
  <si>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</si>
  <si>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</si>
  <si>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</si>
  <si>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</si>
  <si>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</si>
  <si>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</si>
  <si>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</si>
  <si>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r>
      <rPr>
        <sz val="6"/>
        <rFont val="Arial"/>
        <family val="2"/>
      </rPr>
      <t>Marque con X según
instrucciones</t>
    </r>
  </si>
  <si>
    <t>Franquicias Tributarias</t>
  </si>
  <si>
    <r>
      <rPr>
        <sz val="6"/>
        <rFont val="Arial"/>
        <family val="2"/>
      </rPr>
      <t>Leyes N°s.
18.392 o 19.149
(Navarino y Primavera)</t>
    </r>
  </si>
  <si>
    <r>
      <rPr>
        <sz val="6"/>
        <rFont val="Arial"/>
        <family val="2"/>
      </rPr>
      <t>D.S. N° 341 de 2004, del Min. de Hacienda (Zona
Franca)</t>
    </r>
  </si>
  <si>
    <t>D.L. N° 701 de 1974 (Fomento Forestal)</t>
  </si>
  <si>
    <t>Régimen de Tributación</t>
  </si>
  <si>
    <t>Régimen contabilidad agrícola simplificada</t>
  </si>
  <si>
    <t>Opción al régimen</t>
  </si>
  <si>
    <t>Ley N° 19.709 (Tocopilla)</t>
  </si>
  <si>
    <t>Instituciones art. 40 N°s. 2 y 4 LIR</t>
  </si>
  <si>
    <t>D.L. N° 600 de 1974 (E.I.E.)</t>
  </si>
  <si>
    <t>Asociación o cuentas en participación</t>
  </si>
  <si>
    <t>Retiro del régimen</t>
  </si>
  <si>
    <r>
      <rPr>
        <b/>
        <sz val="6"/>
        <color rgb="FF252525"/>
        <rFont val="Arial"/>
        <family val="2"/>
      </rPr>
      <t>RECUADRO N° 0</t>
    </r>
    <r>
      <rPr>
        <sz val="6"/>
        <rFont val="Arial"/>
        <family val="2"/>
      </rPr>
      <t>: INFORMACION 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</si>
</sst>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43" formatCode="_ * #,##0.00_ ;_ * \-#,##0.00_ ;_ * &quot;-&quot;??_ ;_ @_ "/>
    <numFmt numFmtId="168" formatCode="_-* #,##0.00\ _$_-;\-* #,##0.00\ _$_-;_-* &quot;-&quot;??\ _$_-;_-@_-"/>
    <numFmt numFmtId="169" formatCode="_-* #,##0.00_-;\-* #,##0.00_-;_-* &quot;-&quot;??_-;_-@_-"/>
    <numFmt numFmtId="170" formatCode="_(* #,##0.00_);_(* \(#,##0.00\);_(* &quot;-&quot;??_);_(@_)"/>
    <numFmt numFmtId="171" formatCode="_-* #,##0.00\ _€_-;\-* #,##0.00\ _€_-;_-* &quot;-&quot;??\ _€_-;_-@_-"/>
    <numFmt numFmtId="172" formatCode="_-&quot;$&quot;* #,##0.00_-;\-&quot;$&quot;* #,##0.00_-;_-&quot;$&quot;* &quot;-&quot;??_-;_-@_-"/>
    <numFmt numFmtId="173" formatCode="_-* #,##0.00\ &quot;€&quot;_-;\-* #,##0.00\ &quot;€&quot;_-;_-* &quot;-&quot;??\ &quot;€&quot;_-;_-@_-"/>
    <numFmt numFmtId="174" formatCode="_(* #,##0_);_(* \(#,##0\);_(* &quot;-&quot;??_);_(@_)"/>
    <numFmt numFmtId="175" formatCode="_-&quot;$&quot;\ * #,##0.00_-;\-&quot;$&quot;\ * #,##0.00_-;_-&quot;$&quot;\ * &quot;-&quot;??_-;_-@_-"/>
    <numFmt numFmtId="176" formatCode="_-* #,##0_-;\-* #,##0_-;_-* &quot;-&quot;??_-;_-@_-"/>
    <numFmt numFmtId="177" formatCode="#,##0.0"/>
    <numFmt numFmtId="178" formatCode="#,##0;[Red]\(#,##0\)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  <charset val="1"/>
    </font>
    <font>
      <sz val="10"/>
      <name val="Times New Roman"/>
      <family val="1"/>
      <charset val="134"/>
    </font>
    <font>
      <sz val="10"/>
      <color rgb="FF000000"/>
      <name val="Times New Roman"/>
      <family val="1"/>
    </font>
    <font>
      <sz val="10"/>
      <color indexed="8"/>
      <name val="MS Sans Serif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sz val="20"/>
      <color rgb="FF333333"/>
      <name val="Arial"/>
      <family val="2"/>
    </font>
    <font>
      <sz val="11"/>
      <color rgb="FF555555"/>
      <name val="Arial"/>
      <family val="2"/>
    </font>
    <font>
      <sz val="12"/>
      <color rgb="FF706F6F"/>
      <name val="Arial"/>
      <family val="2"/>
    </font>
    <font>
      <sz val="14"/>
      <color rgb="FF333333"/>
      <name val="Arial"/>
      <family val="2"/>
    </font>
    <font>
      <b/>
      <sz val="8"/>
      <color rgb="FF000000"/>
      <name val="Arial"/>
      <family val="2"/>
    </font>
    <font>
      <sz val="8"/>
      <color rgb="FF706F6F"/>
      <name val="Arial"/>
      <family val="2"/>
    </font>
    <font>
      <sz val="17"/>
      <color rgb="FF333333"/>
      <name val="Arial"/>
      <family val="2"/>
    </font>
    <font>
      <b/>
      <sz val="8"/>
      <color rgb="FF706F6F"/>
      <name val="Arial"/>
      <family val="2"/>
    </font>
    <font>
      <sz val="12"/>
      <name val="Helv"/>
    </font>
    <font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1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rgb="FF404040"/>
      <name val="Arial"/>
      <family val="2"/>
    </font>
    <font>
      <b/>
      <sz val="6"/>
      <name val="Arial"/>
      <family val="2"/>
    </font>
    <font>
      <b/>
      <sz val="6"/>
      <color rgb="FFFFFFFF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sz val="8"/>
      <color rgb="FF000000"/>
      <name val="Times New Roman"/>
      <family val="1"/>
    </font>
    <font>
      <b/>
      <sz val="6"/>
      <color rgb="FF404040"/>
      <name val="Arial"/>
      <family val="2"/>
    </font>
    <font>
      <sz val="8"/>
      <color rgb="FF404040"/>
      <name val="Arial"/>
      <family val="2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404040"/>
      <name val="Arial"/>
      <family val="2"/>
    </font>
    <font>
      <sz val="6"/>
      <color rgb="FF404040"/>
      <name val="Arial"/>
      <family val="2"/>
    </font>
    <font>
      <sz val="6"/>
      <color rgb="FF585858"/>
      <name val="Arial"/>
      <family val="2"/>
    </font>
    <font>
      <sz val="8"/>
      <color rgb="FF585858"/>
      <name val="Arial"/>
      <family val="2"/>
    </font>
    <font>
      <sz val="6"/>
      <name val="Arial"/>
      <family val="2"/>
    </font>
    <font>
      <sz val="6"/>
      <name val="Verdana"/>
      <family val="2"/>
    </font>
    <font>
      <sz val="6"/>
      <color rgb="FFFF0000"/>
      <name val="Arial"/>
      <family val="2"/>
    </font>
    <font>
      <b/>
      <sz val="6"/>
      <color rgb="FF585858"/>
      <name val="Arial"/>
      <family val="2"/>
    </font>
    <font>
      <b/>
      <sz val="6"/>
      <color rgb="FF252525"/>
      <name val="Arial"/>
      <family val="2"/>
    </font>
    <font>
      <sz val="6"/>
      <color rgb="FF252525"/>
      <name val="Arial"/>
      <family val="2"/>
    </font>
    <font>
      <b/>
      <sz val="8"/>
      <color rgb="FF585858"/>
      <name val="Arial"/>
      <family val="2"/>
    </font>
    <font>
      <u/>
      <sz val="8"/>
      <color rgb="FF404040"/>
      <name val="Arial"/>
      <family val="2"/>
    </font>
    <font>
      <sz val="8"/>
      <color rgb="FF252525"/>
      <name val="Arial"/>
      <family val="2"/>
    </font>
    <font>
      <b/>
      <sz val="12"/>
      <color indexed="8"/>
      <name val="Verdana"/>
      <family val="2"/>
    </font>
    <font>
      <sz val="7"/>
      <color rgb="FF404040"/>
      <name val="Arial"/>
      <family val="2"/>
    </font>
    <font>
      <sz val="7"/>
      <color rgb="FF000000"/>
      <name val="Times New Roman"/>
      <family val="1"/>
    </font>
    <font>
      <b/>
      <sz val="8"/>
      <color rgb="FF252525"/>
      <name val="Arial"/>
      <family val="2"/>
    </font>
    <font>
      <sz val="9"/>
      <color rgb="FF404040"/>
      <name val="Arial"/>
      <family val="2"/>
    </font>
    <font>
      <b/>
      <sz val="9"/>
      <name val="Arial"/>
      <family val="2"/>
    </font>
    <font>
      <b/>
      <sz val="9"/>
      <color rgb="FF404040"/>
      <name val="Arial"/>
      <family val="2"/>
    </font>
    <font>
      <b/>
      <sz val="9"/>
      <color rgb="FF252525"/>
      <name val="Arial"/>
      <family val="2"/>
    </font>
    <font>
      <sz val="9"/>
      <color rgb="FF252525"/>
      <name val="Arial"/>
      <family val="2"/>
    </font>
    <font>
      <sz val="9"/>
      <color rgb="FF404040"/>
      <name val="Time new roman"/>
    </font>
    <font>
      <sz val="8"/>
      <color rgb="FFFF0000"/>
      <name val="Arial"/>
      <family val="2"/>
    </font>
    <font>
      <b/>
      <sz val="6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1F1F1"/>
      </patternFill>
    </fill>
    <fill>
      <patternFill patternType="solid">
        <fgColor rgb="FF2E75B5"/>
      </patternFill>
    </fill>
    <fill>
      <patternFill patternType="solid">
        <fgColor rgb="FFEC7C30"/>
      </patternFill>
    </fill>
    <fill>
      <patternFill patternType="solid">
        <fgColor rgb="FFF4AF84"/>
      </patternFill>
    </fill>
    <fill>
      <patternFill patternType="solid">
        <fgColor rgb="FFD0CECE"/>
      </patternFill>
    </fill>
    <fill>
      <patternFill patternType="solid">
        <fgColor rgb="FFE7E6E6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DDDDDD"/>
      </left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medium">
        <color rgb="FFCCCCCC"/>
      </left>
      <right style="medium">
        <color rgb="FFDDDDDD"/>
      </right>
      <top style="medium">
        <color rgb="FFDDDDDD"/>
      </top>
      <bottom style="medium">
        <color rgb="FFCCCCCC"/>
      </bottom>
      <diagonal/>
    </border>
    <border>
      <left style="medium">
        <color rgb="FFDDDDDD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CCCCCC"/>
      </right>
      <top style="medium">
        <color rgb="FFCCCCCC"/>
      </top>
      <bottom style="medium">
        <color rgb="FFCDCDC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CDCDCD"/>
      </bottom>
      <diagonal/>
    </border>
    <border>
      <left style="medium">
        <color rgb="FFDDDDDD"/>
      </left>
      <right/>
      <top style="medium">
        <color rgb="FFDDDDDD"/>
      </top>
      <bottom style="medium">
        <color rgb="FFCCCCCC"/>
      </bottom>
      <diagonal/>
    </border>
    <border>
      <left/>
      <right/>
      <top style="medium">
        <color rgb="FFDDDDDD"/>
      </top>
      <bottom style="medium">
        <color rgb="FFCCCCCC"/>
      </bottom>
      <diagonal/>
    </border>
    <border>
      <left/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/>
      <diagonal/>
    </border>
    <border>
      <left style="medium">
        <color rgb="FFCCCCCC"/>
      </left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DDDDDD"/>
      </right>
      <top/>
      <bottom style="medium">
        <color rgb="FFCCCCCC"/>
      </bottom>
      <diagonal/>
    </border>
    <border>
      <left style="medium">
        <color rgb="FFDDDDDD"/>
      </left>
      <right/>
      <top style="medium">
        <color rgb="FFDDDDDD"/>
      </top>
      <bottom style="medium">
        <color rgb="FFCDCDC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CDCDCD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BEBEBE"/>
      </bottom>
      <diagonal/>
    </border>
    <border>
      <left/>
      <right/>
      <top/>
      <bottom style="thin">
        <color rgb="FFBEBEBE"/>
      </bottom>
      <diagonal/>
    </border>
    <border>
      <left/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808080"/>
      </top>
      <bottom style="thin">
        <color rgb="FFBEBEBE"/>
      </bottom>
      <diagonal/>
    </border>
    <border>
      <left/>
      <right/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/>
      <top style="thin">
        <color rgb="FFBEBEBE"/>
      </top>
      <bottom style="thin">
        <color rgb="FFBEBEBE"/>
      </bottom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BEBEBE"/>
      </top>
      <bottom style="thin">
        <color rgb="FF808080"/>
      </bottom>
      <diagonal/>
    </border>
    <border>
      <left/>
      <right/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808080"/>
      </top>
      <bottom style="thin">
        <color rgb="FFBEBEBE"/>
      </bottom>
      <diagonal/>
    </border>
    <border>
      <left/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808080"/>
      </left>
      <right style="thin">
        <color rgb="FFBEBEBE"/>
      </right>
      <top/>
      <bottom/>
      <diagonal/>
    </border>
    <border>
      <left style="thin">
        <color rgb="FFBEBEBE"/>
      </left>
      <right/>
      <top/>
      <bottom/>
      <diagonal/>
    </border>
    <border>
      <left/>
      <right style="thin">
        <color rgb="FFBEBEBE"/>
      </right>
      <top/>
      <bottom/>
      <diagonal/>
    </border>
    <border>
      <left style="thin">
        <color rgb="FF808080"/>
      </left>
      <right style="thin">
        <color rgb="FFBEBEBE"/>
      </right>
      <top/>
      <bottom style="thin">
        <color rgb="FF808080"/>
      </bottom>
      <diagonal/>
    </border>
    <border>
      <left style="thin">
        <color rgb="FFBEBEBE"/>
      </left>
      <right/>
      <top/>
      <bottom style="thin">
        <color rgb="FF808080"/>
      </bottom>
      <diagonal/>
    </border>
    <border>
      <left/>
      <right style="thin">
        <color rgb="FFBEBEBE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BEBEBE"/>
      </top>
      <bottom/>
      <diagonal/>
    </border>
    <border>
      <left style="thin">
        <color rgb="FF808080"/>
      </left>
      <right/>
      <top style="thin">
        <color rgb="FFBEBEBE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808080"/>
      </top>
      <bottom/>
      <diagonal/>
    </border>
    <border>
      <left style="thin">
        <color rgb="FFBEBEBE"/>
      </left>
      <right/>
      <top style="thin">
        <color rgb="FF808080"/>
      </top>
      <bottom/>
      <diagonal/>
    </border>
    <border>
      <left style="thin">
        <color rgb="FFBEBEBE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/>
      <top/>
      <bottom style="thin">
        <color rgb="FFBEBEBE"/>
      </bottom>
      <diagonal/>
    </border>
    <border>
      <left style="thin">
        <color rgb="FFBEBEBE"/>
      </left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BEBEBE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70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17" borderId="4" applyNumberFormat="0" applyAlignment="0" applyProtection="0"/>
    <xf numFmtId="0" fontId="13" fillId="17" borderId="4" applyNumberFormat="0" applyAlignment="0" applyProtection="0"/>
    <xf numFmtId="0" fontId="14" fillId="18" borderId="5" applyNumberFormat="0" applyAlignment="0" applyProtection="0"/>
    <xf numFmtId="0" fontId="15" fillId="18" borderId="5" applyNumberFormat="0" applyAlignment="0" applyProtection="0"/>
    <xf numFmtId="0" fontId="16" fillId="0" borderId="6" applyNumberFormat="0" applyFill="0" applyAlignment="0" applyProtection="0"/>
    <xf numFmtId="0" fontId="17" fillId="5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22" fillId="8" borderId="4" applyNumberFormat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" borderId="0" applyNumberFormat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4" fillId="0" borderId="0" applyFont="0" applyFill="0" applyBorder="0" applyAlignment="0" applyProtection="0">
      <alignment vertical="center"/>
    </xf>
    <xf numFmtId="170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23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4" fillId="0" borderId="0"/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1" fillId="0" borderId="0"/>
    <xf numFmtId="0" fontId="32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23" borderId="10" applyNumberFormat="0" applyFont="0" applyAlignment="0" applyProtection="0"/>
    <xf numFmtId="0" fontId="7" fillId="23" borderId="10" applyNumberFormat="0" applyFont="0" applyAlignment="0" applyProtection="0"/>
    <xf numFmtId="0" fontId="7" fillId="24" borderId="10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4" fillId="17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8" applyNumberFormat="0" applyFill="0" applyAlignment="0" applyProtection="0"/>
    <xf numFmtId="0" fontId="21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/>
    <xf numFmtId="169" fontId="7" fillId="0" borderId="0" applyFill="0" applyBorder="0" applyAlignment="0" applyProtection="0"/>
    <xf numFmtId="171" fontId="7" fillId="0" borderId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/>
    <xf numFmtId="0" fontId="4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33" fillId="0" borderId="0"/>
    <xf numFmtId="0" fontId="4" fillId="0" borderId="0">
      <alignment vertical="center"/>
    </xf>
    <xf numFmtId="0" fontId="7" fillId="0" borderId="0"/>
    <xf numFmtId="0" fontId="49" fillId="24" borderId="10" applyNumberFormat="0" applyFont="0" applyAlignment="0" applyProtection="0"/>
    <xf numFmtId="9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52" fillId="0" borderId="0"/>
    <xf numFmtId="0" fontId="53" fillId="0" borderId="0"/>
    <xf numFmtId="0" fontId="54" fillId="0" borderId="0"/>
    <xf numFmtId="0" fontId="55" fillId="0" borderId="0" applyBorder="0"/>
    <xf numFmtId="0" fontId="52" fillId="0" borderId="0"/>
    <xf numFmtId="0" fontId="28" fillId="0" borderId="0"/>
  </cellStyleXfs>
  <cellXfs count="758">
    <xf numFmtId="0" fontId="0" fillId="0" borderId="0" xfId="0"/>
    <xf numFmtId="0" fontId="0" fillId="0" borderId="0" xfId="0" applyAlignment="1">
      <alignment horizont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3" fillId="0" borderId="0" xfId="0" applyFont="1" applyAlignment="1">
      <alignment horizontal="justify" vertical="center" wrapText="1"/>
    </xf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5" fillId="25" borderId="13" xfId="0" applyFont="1" applyFill="1" applyBorder="1" applyAlignment="1">
      <alignment horizontal="left" wrapText="1"/>
    </xf>
    <xf numFmtId="0" fontId="45" fillId="25" borderId="14" xfId="0" applyFont="1" applyFill="1" applyBorder="1" applyAlignment="1">
      <alignment horizontal="left" wrapText="1"/>
    </xf>
    <xf numFmtId="0" fontId="45" fillId="25" borderId="15" xfId="0" applyFont="1" applyFill="1" applyBorder="1" applyAlignment="1">
      <alignment horizontal="left" wrapText="1"/>
    </xf>
    <xf numFmtId="0" fontId="45" fillId="25" borderId="16" xfId="0" applyFont="1" applyFill="1" applyBorder="1" applyAlignment="1">
      <alignment horizontal="left" vertical="top" wrapText="1"/>
    </xf>
    <xf numFmtId="0" fontId="46" fillId="0" borderId="17" xfId="0" applyFont="1" applyBorder="1" applyAlignment="1">
      <alignment vertical="top" wrapText="1"/>
    </xf>
    <xf numFmtId="0" fontId="46" fillId="26" borderId="17" xfId="0" applyFont="1" applyFill="1" applyBorder="1" applyAlignment="1">
      <alignment vertical="top" wrapText="1"/>
    </xf>
    <xf numFmtId="0" fontId="45" fillId="25" borderId="18" xfId="0" applyFont="1" applyFill="1" applyBorder="1" applyAlignment="1">
      <alignment horizontal="left" vertical="top" wrapText="1"/>
    </xf>
    <xf numFmtId="0" fontId="46" fillId="0" borderId="19" xfId="0" applyFont="1" applyBorder="1" applyAlignment="1">
      <alignment vertical="top" wrapText="1"/>
    </xf>
    <xf numFmtId="0" fontId="45" fillId="25" borderId="0" xfId="0" applyFont="1" applyFill="1" applyBorder="1" applyAlignment="1">
      <alignment horizontal="left" vertical="top" wrapText="1"/>
    </xf>
    <xf numFmtId="4" fontId="0" fillId="0" borderId="0" xfId="0" applyNumberFormat="1"/>
    <xf numFmtId="0" fontId="47" fillId="0" borderId="0" xfId="0" applyFont="1" applyAlignment="1">
      <alignment vertical="center" wrapText="1"/>
    </xf>
    <xf numFmtId="0" fontId="3" fillId="0" borderId="0" xfId="1" applyAlignment="1">
      <alignment horizontal="justify" vertical="center" wrapText="1"/>
    </xf>
    <xf numFmtId="0" fontId="46" fillId="0" borderId="17" xfId="0" applyFont="1" applyBorder="1" applyAlignment="1">
      <alignment horizontal="justify" vertical="center" wrapText="1"/>
    </xf>
    <xf numFmtId="4" fontId="46" fillId="0" borderId="17" xfId="0" applyNumberFormat="1" applyFont="1" applyBorder="1" applyAlignment="1">
      <alignment horizontal="justify" vertical="center" wrapText="1"/>
    </xf>
    <xf numFmtId="0" fontId="46" fillId="0" borderId="19" xfId="0" applyFont="1" applyBorder="1" applyAlignment="1">
      <alignment horizontal="justify" vertical="center" wrapText="1"/>
    </xf>
    <xf numFmtId="4" fontId="46" fillId="0" borderId="19" xfId="0" applyNumberFormat="1" applyFont="1" applyBorder="1" applyAlignment="1">
      <alignment horizontal="justify" vertical="center" wrapText="1"/>
    </xf>
    <xf numFmtId="3" fontId="0" fillId="0" borderId="0" xfId="0" applyNumberFormat="1"/>
    <xf numFmtId="17" fontId="0" fillId="0" borderId="0" xfId="0" applyNumberFormat="1"/>
    <xf numFmtId="3" fontId="0" fillId="0" borderId="0" xfId="0" applyNumberFormat="1" applyAlignment="1">
      <alignment horizontal="center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/>
    </xf>
    <xf numFmtId="177" fontId="0" fillId="2" borderId="0" xfId="0" applyNumberFormat="1" applyFill="1" applyAlignment="1">
      <alignment horizontal="center"/>
    </xf>
    <xf numFmtId="0" fontId="56" fillId="2" borderId="0" xfId="0" applyFont="1" applyFill="1"/>
    <xf numFmtId="3" fontId="56" fillId="2" borderId="0" xfId="0" applyNumberFormat="1" applyFont="1" applyFill="1" applyAlignment="1">
      <alignment horizontal="center"/>
    </xf>
    <xf numFmtId="0" fontId="56" fillId="0" borderId="0" xfId="0" applyFont="1" applyAlignment="1">
      <alignment horizontal="center"/>
    </xf>
    <xf numFmtId="0" fontId="56" fillId="27" borderId="0" xfId="0" applyFont="1" applyFill="1"/>
    <xf numFmtId="3" fontId="56" fillId="27" borderId="0" xfId="0" applyNumberFormat="1" applyFont="1" applyFill="1" applyAlignment="1">
      <alignment horizontal="center"/>
    </xf>
    <xf numFmtId="0" fontId="0" fillId="27" borderId="0" xfId="0" applyFill="1"/>
    <xf numFmtId="3" fontId="0" fillId="27" borderId="0" xfId="0" applyNumberFormat="1" applyFill="1"/>
    <xf numFmtId="9" fontId="56" fillId="27" borderId="0" xfId="161" applyFont="1" applyFill="1" applyAlignment="1">
      <alignment horizontal="center"/>
    </xf>
    <xf numFmtId="0" fontId="57" fillId="27" borderId="0" xfId="0" applyFont="1" applyFill="1"/>
    <xf numFmtId="3" fontId="57" fillId="27" borderId="0" xfId="0" applyNumberFormat="1" applyFont="1" applyFill="1" applyAlignment="1">
      <alignment horizontal="center"/>
    </xf>
    <xf numFmtId="10" fontId="57" fillId="27" borderId="0" xfId="161" applyNumberFormat="1" applyFont="1" applyFill="1" applyAlignment="1">
      <alignment horizontal="center"/>
    </xf>
    <xf numFmtId="10" fontId="56" fillId="27" borderId="0" xfId="161" applyNumberFormat="1" applyFont="1" applyFill="1" applyAlignment="1">
      <alignment horizontal="center"/>
    </xf>
    <xf numFmtId="0" fontId="56" fillId="27" borderId="0" xfId="0" applyFont="1" applyFill="1" applyAlignment="1">
      <alignment horizontal="center"/>
    </xf>
    <xf numFmtId="0" fontId="57" fillId="2" borderId="0" xfId="0" applyFont="1" applyFill="1"/>
    <xf numFmtId="0" fontId="50" fillId="2" borderId="0" xfId="0" applyFont="1" applyFill="1"/>
    <xf numFmtId="3" fontId="50" fillId="2" borderId="0" xfId="0" applyNumberFormat="1" applyFont="1" applyFill="1" applyAlignment="1">
      <alignment horizontal="center"/>
    </xf>
    <xf numFmtId="3" fontId="57" fillId="2" borderId="0" xfId="0" applyNumberFormat="1" applyFont="1" applyFill="1" applyAlignment="1">
      <alignment horizontal="center"/>
    </xf>
    <xf numFmtId="0" fontId="46" fillId="0" borderId="32" xfId="0" applyFont="1" applyBorder="1" applyAlignment="1">
      <alignment horizontal="justify" vertical="center" wrapText="1"/>
    </xf>
    <xf numFmtId="0" fontId="46" fillId="0" borderId="33" xfId="0" applyFont="1" applyBorder="1" applyAlignment="1">
      <alignment horizontal="justify" vertical="center" wrapText="1"/>
    </xf>
    <xf numFmtId="174" fontId="40" fillId="0" borderId="1" xfId="81" applyNumberFormat="1" applyFont="1" applyBorder="1" applyAlignment="1">
      <alignment horizontal="center" vertical="top" wrapText="1"/>
    </xf>
    <xf numFmtId="0" fontId="40" fillId="0" borderId="2" xfId="81" applyFont="1" applyBorder="1" applyAlignment="1">
      <alignment horizontal="center" vertical="top" wrapText="1"/>
    </xf>
    <xf numFmtId="0" fontId="40" fillId="0" borderId="3" xfId="81" applyFont="1" applyBorder="1" applyAlignment="1">
      <alignment horizontal="center" vertical="top" wrapText="1"/>
    </xf>
    <xf numFmtId="0" fontId="48" fillId="25" borderId="20" xfId="0" applyFont="1" applyFill="1" applyBorder="1" applyAlignment="1">
      <alignment horizontal="justify" vertical="center" wrapText="1"/>
    </xf>
    <xf numFmtId="0" fontId="48" fillId="25" borderId="21" xfId="0" applyFont="1" applyFill="1" applyBorder="1" applyAlignment="1">
      <alignment horizontal="justify" vertical="center" wrapText="1"/>
    </xf>
    <xf numFmtId="0" fontId="48" fillId="25" borderId="22" xfId="0" applyFont="1" applyFill="1" applyBorder="1" applyAlignment="1">
      <alignment horizontal="justify" vertical="center" wrapText="1"/>
    </xf>
    <xf numFmtId="0" fontId="48" fillId="25" borderId="23" xfId="0" applyFont="1" applyFill="1" applyBorder="1" applyAlignment="1">
      <alignment horizontal="justify" vertical="center" wrapText="1"/>
    </xf>
    <xf numFmtId="0" fontId="48" fillId="25" borderId="29" xfId="0" applyFont="1" applyFill="1" applyBorder="1" applyAlignment="1">
      <alignment horizontal="justify" vertical="center" wrapText="1"/>
    </xf>
    <xf numFmtId="0" fontId="48" fillId="25" borderId="24" xfId="0" applyFont="1" applyFill="1" applyBorder="1" applyAlignment="1">
      <alignment horizontal="justify" vertical="center" wrapText="1"/>
    </xf>
    <xf numFmtId="0" fontId="48" fillId="25" borderId="25" xfId="0" applyFont="1" applyFill="1" applyBorder="1" applyAlignment="1">
      <alignment horizontal="justify" vertical="center" wrapText="1"/>
    </xf>
    <xf numFmtId="0" fontId="48" fillId="25" borderId="30" xfId="0" applyFont="1" applyFill="1" applyBorder="1" applyAlignment="1">
      <alignment horizontal="justify" vertical="center" wrapText="1"/>
    </xf>
    <xf numFmtId="0" fontId="48" fillId="25" borderId="31" xfId="0" applyFont="1" applyFill="1" applyBorder="1" applyAlignment="1">
      <alignment horizontal="justify" vertical="center" wrapText="1"/>
    </xf>
    <xf numFmtId="0" fontId="48" fillId="25" borderId="26" xfId="0" applyFont="1" applyFill="1" applyBorder="1" applyAlignment="1">
      <alignment horizontal="justify" vertical="center" wrapText="1"/>
    </xf>
    <xf numFmtId="0" fontId="48" fillId="25" borderId="27" xfId="0" applyFont="1" applyFill="1" applyBorder="1" applyAlignment="1">
      <alignment horizontal="justify" vertical="center" wrapText="1"/>
    </xf>
    <xf numFmtId="0" fontId="48" fillId="25" borderId="28" xfId="0" applyFont="1" applyFill="1" applyBorder="1" applyAlignment="1">
      <alignment horizontal="justify" vertical="center" wrapText="1"/>
    </xf>
    <xf numFmtId="0" fontId="58" fillId="28" borderId="34" xfId="169" applyFont="1" applyFill="1" applyBorder="1" applyAlignment="1">
      <alignment horizontal="center" vertical="top" wrapText="1"/>
    </xf>
    <xf numFmtId="0" fontId="28" fillId="0" borderId="0" xfId="169" applyAlignment="1">
      <alignment horizontal="left" vertical="top"/>
    </xf>
    <xf numFmtId="0" fontId="60" fillId="29" borderId="35" xfId="169" applyFont="1" applyFill="1" applyBorder="1" applyAlignment="1">
      <alignment horizontal="left" vertical="top" wrapText="1"/>
    </xf>
    <xf numFmtId="0" fontId="60" fillId="29" borderId="36" xfId="169" applyFont="1" applyFill="1" applyBorder="1" applyAlignment="1">
      <alignment horizontal="left" vertical="top" wrapText="1"/>
    </xf>
    <xf numFmtId="0" fontId="60" fillId="29" borderId="37" xfId="169" applyFont="1" applyFill="1" applyBorder="1" applyAlignment="1">
      <alignment horizontal="left" vertical="top" wrapText="1"/>
    </xf>
    <xf numFmtId="0" fontId="60" fillId="29" borderId="38" xfId="169" applyFont="1" applyFill="1" applyBorder="1" applyAlignment="1">
      <alignment horizontal="center" vertical="top" wrapText="1"/>
    </xf>
    <xf numFmtId="0" fontId="60" fillId="29" borderId="39" xfId="169" applyFont="1" applyFill="1" applyBorder="1" applyAlignment="1">
      <alignment horizontal="center" vertical="top" wrapText="1"/>
    </xf>
    <xf numFmtId="0" fontId="60" fillId="29" borderId="40" xfId="169" applyFont="1" applyFill="1" applyBorder="1" applyAlignment="1">
      <alignment horizontal="center" vertical="top" wrapText="1"/>
    </xf>
    <xf numFmtId="0" fontId="60" fillId="29" borderId="35" xfId="169" applyFont="1" applyFill="1" applyBorder="1" applyAlignment="1">
      <alignment horizontal="left" vertical="top" wrapText="1" indent="4"/>
    </xf>
    <xf numFmtId="0" fontId="60" fillId="29" borderId="36" xfId="169" applyFont="1" applyFill="1" applyBorder="1" applyAlignment="1">
      <alignment horizontal="left" vertical="top" wrapText="1" indent="4"/>
    </xf>
    <xf numFmtId="0" fontId="60" fillId="29" borderId="37" xfId="169" applyFont="1" applyFill="1" applyBorder="1" applyAlignment="1">
      <alignment horizontal="left" vertical="top" wrapText="1" indent="4"/>
    </xf>
    <xf numFmtId="0" fontId="60" fillId="29" borderId="38" xfId="169" applyFont="1" applyFill="1" applyBorder="1" applyAlignment="1">
      <alignment horizontal="left" vertical="top" wrapText="1" indent="3"/>
    </xf>
    <xf numFmtId="0" fontId="60" fillId="29" borderId="39" xfId="169" applyFont="1" applyFill="1" applyBorder="1" applyAlignment="1">
      <alignment horizontal="left" vertical="top" wrapText="1" indent="3"/>
    </xf>
    <xf numFmtId="0" fontId="60" fillId="29" borderId="40" xfId="169" applyFont="1" applyFill="1" applyBorder="1" applyAlignment="1">
      <alignment horizontal="left" vertical="top" wrapText="1" indent="3"/>
    </xf>
    <xf numFmtId="0" fontId="60" fillId="29" borderId="41" xfId="169" applyFont="1" applyFill="1" applyBorder="1" applyAlignment="1">
      <alignment horizontal="center" vertical="top" wrapText="1"/>
    </xf>
    <xf numFmtId="0" fontId="60" fillId="29" borderId="0" xfId="169" applyFont="1" applyFill="1" applyAlignment="1">
      <alignment horizontal="center" vertical="top" wrapText="1"/>
    </xf>
    <xf numFmtId="0" fontId="60" fillId="29" borderId="42" xfId="169" applyFont="1" applyFill="1" applyBorder="1" applyAlignment="1">
      <alignment horizontal="center" vertical="top" wrapText="1"/>
    </xf>
    <xf numFmtId="0" fontId="62" fillId="29" borderId="35" xfId="169" applyFont="1" applyFill="1" applyBorder="1" applyAlignment="1">
      <alignment horizontal="left" vertical="top" wrapText="1" indent="1"/>
    </xf>
    <xf numFmtId="0" fontId="62" fillId="29" borderId="36" xfId="169" applyFont="1" applyFill="1" applyBorder="1" applyAlignment="1">
      <alignment horizontal="left" vertical="top" wrapText="1" indent="1"/>
    </xf>
    <xf numFmtId="0" fontId="62" fillId="29" borderId="37" xfId="169" applyFont="1" applyFill="1" applyBorder="1" applyAlignment="1">
      <alignment horizontal="left" vertical="top" wrapText="1" indent="1"/>
    </xf>
    <xf numFmtId="0" fontId="60" fillId="29" borderId="41" xfId="169" applyFont="1" applyFill="1" applyBorder="1" applyAlignment="1">
      <alignment horizontal="left" vertical="top" wrapText="1" indent="3"/>
    </xf>
    <xf numFmtId="0" fontId="60" fillId="29" borderId="0" xfId="169" applyFont="1" applyFill="1" applyAlignment="1">
      <alignment horizontal="left" vertical="top" wrapText="1" indent="3"/>
    </xf>
    <xf numFmtId="0" fontId="60" fillId="29" borderId="42" xfId="169" applyFont="1" applyFill="1" applyBorder="1" applyAlignment="1">
      <alignment horizontal="left" vertical="top" wrapText="1" indent="3"/>
    </xf>
    <xf numFmtId="0" fontId="60" fillId="29" borderId="43" xfId="169" applyFont="1" applyFill="1" applyBorder="1" applyAlignment="1">
      <alignment horizontal="center" vertical="top" wrapText="1"/>
    </xf>
    <xf numFmtId="0" fontId="60" fillId="29" borderId="44" xfId="169" applyFont="1" applyFill="1" applyBorder="1" applyAlignment="1">
      <alignment horizontal="center" vertical="top" wrapText="1"/>
    </xf>
    <xf numFmtId="0" fontId="60" fillId="29" borderId="45" xfId="169" applyFont="1" applyFill="1" applyBorder="1" applyAlignment="1">
      <alignment horizontal="center" vertical="top" wrapText="1"/>
    </xf>
    <xf numFmtId="0" fontId="64" fillId="29" borderId="46" xfId="169" applyFont="1" applyFill="1" applyBorder="1" applyAlignment="1">
      <alignment horizontal="left" vertical="top" wrapText="1" indent="1"/>
    </xf>
    <xf numFmtId="0" fontId="64" fillId="29" borderId="47" xfId="169" applyFont="1" applyFill="1" applyBorder="1" applyAlignment="1">
      <alignment horizontal="left" vertical="top" wrapText="1" indent="1"/>
    </xf>
    <xf numFmtId="0" fontId="64" fillId="29" borderId="48" xfId="169" applyFont="1" applyFill="1" applyBorder="1" applyAlignment="1">
      <alignment horizontal="left" vertical="top" wrapText="1" indent="1"/>
    </xf>
    <xf numFmtId="0" fontId="62" fillId="29" borderId="46" xfId="169" applyFont="1" applyFill="1" applyBorder="1" applyAlignment="1">
      <alignment horizontal="left" vertical="top" wrapText="1"/>
    </xf>
    <xf numFmtId="0" fontId="62" fillId="29" borderId="47" xfId="169" applyFont="1" applyFill="1" applyBorder="1" applyAlignment="1">
      <alignment horizontal="left" vertical="top" wrapText="1"/>
    </xf>
    <xf numFmtId="0" fontId="62" fillId="29" borderId="48" xfId="169" applyFont="1" applyFill="1" applyBorder="1" applyAlignment="1">
      <alignment horizontal="left" vertical="top" wrapText="1"/>
    </xf>
    <xf numFmtId="0" fontId="60" fillId="29" borderId="43" xfId="169" applyFont="1" applyFill="1" applyBorder="1" applyAlignment="1">
      <alignment horizontal="left" vertical="top" wrapText="1" indent="3"/>
    </xf>
    <xf numFmtId="0" fontId="60" fillId="29" borderId="44" xfId="169" applyFont="1" applyFill="1" applyBorder="1" applyAlignment="1">
      <alignment horizontal="left" vertical="top" wrapText="1" indent="3"/>
    </xf>
    <xf numFmtId="0" fontId="60" fillId="29" borderId="45" xfId="169" applyFont="1" applyFill="1" applyBorder="1" applyAlignment="1">
      <alignment horizontal="left" vertical="top" wrapText="1" indent="3"/>
    </xf>
    <xf numFmtId="0" fontId="60" fillId="30" borderId="49" xfId="169" applyFont="1" applyFill="1" applyBorder="1" applyAlignment="1">
      <alignment horizontal="left" vertical="top" wrapText="1"/>
    </xf>
    <xf numFmtId="0" fontId="60" fillId="30" borderId="50" xfId="169" applyFont="1" applyFill="1" applyBorder="1" applyAlignment="1">
      <alignment horizontal="left" vertical="top" wrapText="1"/>
    </xf>
    <xf numFmtId="0" fontId="60" fillId="30" borderId="51" xfId="169" applyFont="1" applyFill="1" applyBorder="1" applyAlignment="1">
      <alignment horizontal="left" vertical="top" wrapText="1"/>
    </xf>
    <xf numFmtId="1" fontId="66" fillId="31" borderId="52" xfId="169" applyNumberFormat="1" applyFont="1" applyFill="1" applyBorder="1" applyAlignment="1">
      <alignment horizontal="center" vertical="top" wrapText="1" shrinkToFit="1"/>
    </xf>
    <xf numFmtId="0" fontId="62" fillId="28" borderId="53" xfId="169" applyFont="1" applyFill="1" applyBorder="1" applyAlignment="1">
      <alignment horizontal="left" vertical="top" wrapText="1"/>
    </xf>
    <xf numFmtId="0" fontId="62" fillId="28" borderId="50" xfId="169" applyFont="1" applyFill="1" applyBorder="1" applyAlignment="1">
      <alignment horizontal="left" vertical="top" wrapText="1"/>
    </xf>
    <xf numFmtId="0" fontId="62" fillId="28" borderId="54" xfId="169" applyFont="1" applyFill="1" applyBorder="1" applyAlignment="1">
      <alignment horizontal="left" vertical="top" wrapText="1"/>
    </xf>
    <xf numFmtId="1" fontId="66" fillId="28" borderId="55" xfId="169" applyNumberFormat="1" applyFont="1" applyFill="1" applyBorder="1" applyAlignment="1">
      <alignment horizontal="center" vertical="top" shrinkToFit="1"/>
    </xf>
    <xf numFmtId="0" fontId="64" fillId="0" borderId="53" xfId="169" applyFont="1" applyBorder="1" applyAlignment="1">
      <alignment horizontal="left" wrapText="1"/>
    </xf>
    <xf numFmtId="0" fontId="64" fillId="0" borderId="54" xfId="169" applyFont="1" applyBorder="1" applyAlignment="1">
      <alignment horizontal="left" wrapText="1"/>
    </xf>
    <xf numFmtId="1" fontId="66" fillId="28" borderId="55" xfId="169" applyNumberFormat="1" applyFont="1" applyFill="1" applyBorder="1" applyAlignment="1">
      <alignment horizontal="left" vertical="top" shrinkToFit="1"/>
    </xf>
    <xf numFmtId="3" fontId="64" fillId="0" borderId="53" xfId="169" applyNumberFormat="1" applyFont="1" applyBorder="1" applyAlignment="1">
      <alignment horizontal="left" wrapText="1"/>
    </xf>
    <xf numFmtId="0" fontId="64" fillId="0" borderId="50" xfId="169" applyFont="1" applyBorder="1" applyAlignment="1">
      <alignment horizontal="left" wrapText="1"/>
    </xf>
    <xf numFmtId="3" fontId="64" fillId="0" borderId="53" xfId="169" applyNumberFormat="1" applyFont="1" applyBorder="1" applyAlignment="1">
      <alignment horizontal="left" wrapText="1"/>
    </xf>
    <xf numFmtId="0" fontId="62" fillId="28" borderId="56" xfId="169" applyFont="1" applyFill="1" applyBorder="1" applyAlignment="1">
      <alignment horizontal="center" vertical="top" wrapText="1"/>
    </xf>
    <xf numFmtId="0" fontId="67" fillId="0" borderId="53" xfId="169" applyFont="1" applyBorder="1" applyAlignment="1">
      <alignment horizontal="left" wrapText="1"/>
    </xf>
    <xf numFmtId="0" fontId="67" fillId="0" borderId="50" xfId="169" applyFont="1" applyBorder="1" applyAlignment="1">
      <alignment horizontal="left" wrapText="1"/>
    </xf>
    <xf numFmtId="0" fontId="67" fillId="0" borderId="54" xfId="169" applyFont="1" applyBorder="1" applyAlignment="1">
      <alignment horizontal="left" wrapText="1"/>
    </xf>
    <xf numFmtId="0" fontId="62" fillId="0" borderId="56" xfId="169" applyFont="1" applyBorder="1" applyAlignment="1">
      <alignment horizontal="center" vertical="top" wrapText="1"/>
    </xf>
    <xf numFmtId="0" fontId="66" fillId="28" borderId="53" xfId="169" applyFont="1" applyFill="1" applyBorder="1" applyAlignment="1">
      <alignment horizontal="left" vertical="top" wrapText="1"/>
    </xf>
    <xf numFmtId="0" fontId="64" fillId="28" borderId="50" xfId="169" applyFont="1" applyFill="1" applyBorder="1" applyAlignment="1">
      <alignment horizontal="left" vertical="top" wrapText="1"/>
    </xf>
    <xf numFmtId="0" fontId="64" fillId="28" borderId="54" xfId="169" applyFont="1" applyFill="1" applyBorder="1" applyAlignment="1">
      <alignment horizontal="left" vertical="top" wrapText="1"/>
    </xf>
    <xf numFmtId="0" fontId="64" fillId="0" borderId="53" xfId="169" applyFont="1" applyBorder="1" applyAlignment="1">
      <alignment horizontal="left" vertical="center" wrapText="1"/>
    </xf>
    <xf numFmtId="0" fontId="64" fillId="0" borderId="54" xfId="169" applyFont="1" applyBorder="1" applyAlignment="1">
      <alignment horizontal="left" vertical="center" wrapText="1"/>
    </xf>
    <xf numFmtId="0" fontId="64" fillId="0" borderId="50" xfId="169" applyFont="1" applyBorder="1" applyAlignment="1">
      <alignment horizontal="left" vertical="center" wrapText="1"/>
    </xf>
    <xf numFmtId="3" fontId="68" fillId="0" borderId="53" xfId="169" applyNumberFormat="1" applyFont="1" applyBorder="1" applyAlignment="1">
      <alignment horizontal="left" vertical="center" wrapText="1"/>
    </xf>
    <xf numFmtId="3" fontId="68" fillId="0" borderId="50" xfId="169" applyNumberFormat="1" applyFont="1" applyBorder="1" applyAlignment="1">
      <alignment horizontal="left" vertical="center" wrapText="1"/>
    </xf>
    <xf numFmtId="0" fontId="64" fillId="28" borderId="53" xfId="169" applyFont="1" applyFill="1" applyBorder="1" applyAlignment="1">
      <alignment horizontal="left" vertical="top" wrapText="1"/>
    </xf>
    <xf numFmtId="1" fontId="66" fillId="28" borderId="55" xfId="169" applyNumberFormat="1" applyFont="1" applyFill="1" applyBorder="1" applyAlignment="1">
      <alignment horizontal="right" vertical="top" shrinkToFit="1"/>
    </xf>
    <xf numFmtId="0" fontId="67" fillId="0" borderId="53" xfId="169" applyFont="1" applyBorder="1" applyAlignment="1">
      <alignment horizontal="left" vertical="center" wrapText="1"/>
    </xf>
    <xf numFmtId="0" fontId="67" fillId="0" borderId="50" xfId="169" applyFont="1" applyBorder="1" applyAlignment="1">
      <alignment horizontal="left" vertical="center" wrapText="1"/>
    </xf>
    <xf numFmtId="0" fontId="67" fillId="0" borderId="54" xfId="169" applyFont="1" applyBorder="1" applyAlignment="1">
      <alignment horizontal="left" vertical="center" wrapText="1"/>
    </xf>
    <xf numFmtId="1" fontId="66" fillId="31" borderId="57" xfId="169" applyNumberFormat="1" applyFont="1" applyFill="1" applyBorder="1" applyAlignment="1">
      <alignment horizontal="center" vertical="top" wrapText="1" shrinkToFit="1"/>
    </xf>
    <xf numFmtId="0" fontId="62" fillId="28" borderId="58" xfId="169" applyFont="1" applyFill="1" applyBorder="1" applyAlignment="1">
      <alignment horizontal="left" vertical="top" wrapText="1"/>
    </xf>
    <xf numFmtId="0" fontId="62" fillId="28" borderId="59" xfId="169" applyFont="1" applyFill="1" applyBorder="1" applyAlignment="1">
      <alignment horizontal="left" vertical="top" wrapText="1"/>
    </xf>
    <xf numFmtId="0" fontId="62" fillId="28" borderId="60" xfId="169" applyFont="1" applyFill="1" applyBorder="1" applyAlignment="1">
      <alignment horizontal="left" vertical="top" wrapText="1"/>
    </xf>
    <xf numFmtId="1" fontId="66" fillId="28" borderId="61" xfId="169" applyNumberFormat="1" applyFont="1" applyFill="1" applyBorder="1" applyAlignment="1">
      <alignment horizontal="right" vertical="top" shrinkToFit="1"/>
    </xf>
    <xf numFmtId="3" fontId="64" fillId="0" borderId="58" xfId="169" applyNumberFormat="1" applyFont="1" applyBorder="1" applyAlignment="1">
      <alignment horizontal="left" vertical="center" wrapText="1"/>
    </xf>
    <xf numFmtId="0" fontId="64" fillId="0" borderId="59" xfId="169" applyFont="1" applyBorder="1" applyAlignment="1">
      <alignment horizontal="left" vertical="center" wrapText="1"/>
    </xf>
    <xf numFmtId="0" fontId="64" fillId="0" borderId="60" xfId="169" applyFont="1" applyBorder="1" applyAlignment="1">
      <alignment horizontal="left" vertical="center" wrapText="1"/>
    </xf>
    <xf numFmtId="0" fontId="66" fillId="28" borderId="58" xfId="169" applyFont="1" applyFill="1" applyBorder="1" applyAlignment="1">
      <alignment horizontal="left" vertical="top" wrapText="1"/>
    </xf>
    <xf numFmtId="0" fontId="64" fillId="28" borderId="59" xfId="169" applyFont="1" applyFill="1" applyBorder="1" applyAlignment="1">
      <alignment horizontal="left" vertical="top" wrapText="1"/>
    </xf>
    <xf numFmtId="0" fontId="64" fillId="28" borderId="60" xfId="169" applyFont="1" applyFill="1" applyBorder="1" applyAlignment="1">
      <alignment horizontal="left" vertical="top" wrapText="1"/>
    </xf>
    <xf numFmtId="1" fontId="66" fillId="28" borderId="61" xfId="169" applyNumberFormat="1" applyFont="1" applyFill="1" applyBorder="1" applyAlignment="1">
      <alignment horizontal="center" vertical="top" shrinkToFit="1"/>
    </xf>
    <xf numFmtId="0" fontId="64" fillId="0" borderId="58" xfId="169" applyFont="1" applyBorder="1" applyAlignment="1">
      <alignment horizontal="left" vertical="center" wrapText="1"/>
    </xf>
    <xf numFmtId="0" fontId="62" fillId="0" borderId="62" xfId="169" applyFont="1" applyBorder="1" applyAlignment="1">
      <alignment horizontal="center" vertical="top" wrapText="1"/>
    </xf>
    <xf numFmtId="0" fontId="60" fillId="28" borderId="35" xfId="169" applyFont="1" applyFill="1" applyBorder="1" applyAlignment="1">
      <alignment horizontal="center" vertical="top" wrapText="1"/>
    </xf>
    <xf numFmtId="0" fontId="60" fillId="28" borderId="36" xfId="169" applyFont="1" applyFill="1" applyBorder="1" applyAlignment="1">
      <alignment horizontal="center" vertical="top" wrapText="1"/>
    </xf>
    <xf numFmtId="0" fontId="60" fillId="28" borderId="37" xfId="169" applyFont="1" applyFill="1" applyBorder="1" applyAlignment="1">
      <alignment horizontal="center" vertical="top" wrapText="1"/>
    </xf>
    <xf numFmtId="0" fontId="60" fillId="30" borderId="46" xfId="169" applyFont="1" applyFill="1" applyBorder="1" applyAlignment="1">
      <alignment horizontal="left" vertical="top" wrapText="1"/>
    </xf>
    <xf numFmtId="0" fontId="60" fillId="30" borderId="47" xfId="169" applyFont="1" applyFill="1" applyBorder="1" applyAlignment="1">
      <alignment horizontal="left" vertical="top" wrapText="1"/>
    </xf>
    <xf numFmtId="0" fontId="60" fillId="30" borderId="48" xfId="169" applyFont="1" applyFill="1" applyBorder="1" applyAlignment="1">
      <alignment horizontal="left" vertical="top" wrapText="1"/>
    </xf>
    <xf numFmtId="0" fontId="64" fillId="28" borderId="63" xfId="169" applyFont="1" applyFill="1" applyBorder="1" applyAlignment="1">
      <alignment horizontal="left" vertical="top" wrapText="1"/>
    </xf>
    <xf numFmtId="0" fontId="64" fillId="28" borderId="47" xfId="169" applyFont="1" applyFill="1" applyBorder="1" applyAlignment="1">
      <alignment horizontal="left" vertical="top" wrapText="1"/>
    </xf>
    <xf numFmtId="0" fontId="64" fillId="28" borderId="64" xfId="169" applyFont="1" applyFill="1" applyBorder="1" applyAlignment="1">
      <alignment horizontal="left" vertical="top" wrapText="1"/>
    </xf>
    <xf numFmtId="1" fontId="66" fillId="31" borderId="52" xfId="169" applyNumberFormat="1" applyFont="1" applyFill="1" applyBorder="1" applyAlignment="1">
      <alignment horizontal="center" vertical="center" wrapText="1" shrinkToFit="1"/>
    </xf>
    <xf numFmtId="1" fontId="66" fillId="28" borderId="55" xfId="169" applyNumberFormat="1" applyFont="1" applyFill="1" applyBorder="1" applyAlignment="1">
      <alignment horizontal="right" vertical="center" shrinkToFit="1"/>
    </xf>
    <xf numFmtId="1" fontId="66" fillId="28" borderId="55" xfId="169" applyNumberFormat="1" applyFont="1" applyFill="1" applyBorder="1" applyAlignment="1">
      <alignment horizontal="center" vertical="center" shrinkToFit="1"/>
    </xf>
    <xf numFmtId="0" fontId="62" fillId="28" borderId="56" xfId="169" applyFont="1" applyFill="1" applyBorder="1" applyAlignment="1">
      <alignment horizontal="center" vertical="center" wrapText="1"/>
    </xf>
    <xf numFmtId="0" fontId="62" fillId="28" borderId="62" xfId="169" applyFont="1" applyFill="1" applyBorder="1" applyAlignment="1">
      <alignment horizontal="center" vertical="top" wrapText="1"/>
    </xf>
    <xf numFmtId="0" fontId="60" fillId="29" borderId="46" xfId="169" applyFont="1" applyFill="1" applyBorder="1" applyAlignment="1">
      <alignment horizontal="left" vertical="top" wrapText="1"/>
    </xf>
    <xf numFmtId="0" fontId="60" fillId="29" borderId="47" xfId="169" applyFont="1" applyFill="1" applyBorder="1" applyAlignment="1">
      <alignment horizontal="left" vertical="top" wrapText="1"/>
    </xf>
    <xf numFmtId="0" fontId="60" fillId="29" borderId="48" xfId="169" applyFont="1" applyFill="1" applyBorder="1" applyAlignment="1">
      <alignment horizontal="left" vertical="top" wrapText="1"/>
    </xf>
    <xf numFmtId="1" fontId="66" fillId="2" borderId="52" xfId="169" applyNumberFormat="1" applyFont="1" applyFill="1" applyBorder="1" applyAlignment="1">
      <alignment horizontal="center" vertical="top" wrapText="1" shrinkToFit="1"/>
    </xf>
    <xf numFmtId="0" fontId="62" fillId="2" borderId="53" xfId="169" applyFont="1" applyFill="1" applyBorder="1" applyAlignment="1">
      <alignment horizontal="left" vertical="top" wrapText="1"/>
    </xf>
    <xf numFmtId="0" fontId="62" fillId="2" borderId="50" xfId="169" applyFont="1" applyFill="1" applyBorder="1" applyAlignment="1">
      <alignment horizontal="left" vertical="top" wrapText="1"/>
    </xf>
    <xf numFmtId="0" fontId="62" fillId="2" borderId="54" xfId="169" applyFont="1" applyFill="1" applyBorder="1" applyAlignment="1">
      <alignment horizontal="left" vertical="top" wrapText="1"/>
    </xf>
    <xf numFmtId="1" fontId="66" fillId="2" borderId="55" xfId="169" applyNumberFormat="1" applyFont="1" applyFill="1" applyBorder="1" applyAlignment="1">
      <alignment horizontal="center" vertical="top" shrinkToFit="1"/>
    </xf>
    <xf numFmtId="3" fontId="68" fillId="2" borderId="53" xfId="169" applyNumberFormat="1" applyFont="1" applyFill="1" applyBorder="1" applyAlignment="1">
      <alignment horizontal="left" vertical="center" wrapText="1"/>
    </xf>
    <xf numFmtId="3" fontId="68" fillId="2" borderId="50" xfId="169" applyNumberFormat="1" applyFont="1" applyFill="1" applyBorder="1" applyAlignment="1">
      <alignment horizontal="left" vertical="center" wrapText="1"/>
    </xf>
    <xf numFmtId="1" fontId="70" fillId="31" borderId="52" xfId="169" applyNumberFormat="1" applyFont="1" applyFill="1" applyBorder="1" applyAlignment="1">
      <alignment horizontal="center" vertical="top" wrapText="1" shrinkToFit="1"/>
    </xf>
    <xf numFmtId="0" fontId="60" fillId="30" borderId="53" xfId="169" applyFont="1" applyFill="1" applyBorder="1" applyAlignment="1">
      <alignment horizontal="left" vertical="top" wrapText="1"/>
    </xf>
    <xf numFmtId="0" fontId="60" fillId="30" borderId="54" xfId="169" applyFont="1" applyFill="1" applyBorder="1" applyAlignment="1">
      <alignment horizontal="left" vertical="top" wrapText="1"/>
    </xf>
    <xf numFmtId="0" fontId="60" fillId="30" borderId="53" xfId="169" applyFont="1" applyFill="1" applyBorder="1" applyAlignment="1">
      <alignment horizontal="left" vertical="top" wrapText="1" indent="2"/>
    </xf>
    <xf numFmtId="0" fontId="60" fillId="30" borderId="50" xfId="169" applyFont="1" applyFill="1" applyBorder="1" applyAlignment="1">
      <alignment horizontal="left" vertical="top" wrapText="1" indent="2"/>
    </xf>
    <xf numFmtId="0" fontId="60" fillId="30" borderId="54" xfId="169" applyFont="1" applyFill="1" applyBorder="1" applyAlignment="1">
      <alignment horizontal="left" vertical="top" wrapText="1" indent="2"/>
    </xf>
    <xf numFmtId="1" fontId="70" fillId="28" borderId="55" xfId="169" applyNumberFormat="1" applyFont="1" applyFill="1" applyBorder="1" applyAlignment="1">
      <alignment horizontal="center" vertical="top" shrinkToFit="1"/>
    </xf>
    <xf numFmtId="3" fontId="68" fillId="0" borderId="53" xfId="169" applyNumberFormat="1" applyFont="1" applyBorder="1" applyAlignment="1">
      <alignment horizontal="left" vertical="center" wrapText="1"/>
    </xf>
    <xf numFmtId="1" fontId="66" fillId="28" borderId="53" xfId="169" applyNumberFormat="1" applyFont="1" applyFill="1" applyBorder="1" applyAlignment="1">
      <alignment horizontal="center" vertical="top" shrinkToFit="1"/>
    </xf>
    <xf numFmtId="1" fontId="66" fillId="28" borderId="50" xfId="169" applyNumberFormat="1" applyFont="1" applyFill="1" applyBorder="1" applyAlignment="1">
      <alignment horizontal="center" vertical="top" shrinkToFit="1"/>
    </xf>
    <xf numFmtId="1" fontId="66" fillId="28" borderId="54" xfId="169" applyNumberFormat="1" applyFont="1" applyFill="1" applyBorder="1" applyAlignment="1">
      <alignment horizontal="center" vertical="top" shrinkToFit="1"/>
    </xf>
    <xf numFmtId="3" fontId="64" fillId="0" borderId="53" xfId="169" applyNumberFormat="1" applyFont="1" applyBorder="1" applyAlignment="1">
      <alignment horizontal="left" vertical="center" wrapText="1"/>
    </xf>
    <xf numFmtId="1" fontId="66" fillId="28" borderId="55" xfId="169" applyNumberFormat="1" applyFont="1" applyFill="1" applyBorder="1" applyAlignment="1">
      <alignment horizontal="left" vertical="center" shrinkToFit="1"/>
    </xf>
    <xf numFmtId="0" fontId="62" fillId="28" borderId="53" xfId="169" applyFont="1" applyFill="1" applyBorder="1" applyAlignment="1">
      <alignment horizontal="center" vertical="top" wrapText="1"/>
    </xf>
    <xf numFmtId="0" fontId="62" fillId="28" borderId="50" xfId="169" applyFont="1" applyFill="1" applyBorder="1" applyAlignment="1">
      <alignment horizontal="center" vertical="top" wrapText="1"/>
    </xf>
    <xf numFmtId="0" fontId="62" fillId="28" borderId="54" xfId="169" applyFont="1" applyFill="1" applyBorder="1" applyAlignment="1">
      <alignment horizontal="center" vertical="top" wrapText="1"/>
    </xf>
    <xf numFmtId="0" fontId="64" fillId="28" borderId="53" xfId="169" applyFont="1" applyFill="1" applyBorder="1" applyAlignment="1">
      <alignment horizontal="center" vertical="top" wrapText="1"/>
    </xf>
    <xf numFmtId="0" fontId="64" fillId="28" borderId="50" xfId="169" applyFont="1" applyFill="1" applyBorder="1" applyAlignment="1">
      <alignment horizontal="center" vertical="top" wrapText="1"/>
    </xf>
    <xf numFmtId="0" fontId="64" fillId="28" borderId="54" xfId="169" applyFont="1" applyFill="1" applyBorder="1" applyAlignment="1">
      <alignment horizontal="center" vertical="top" wrapText="1"/>
    </xf>
    <xf numFmtId="1" fontId="66" fillId="31" borderId="57" xfId="169" applyNumberFormat="1" applyFont="1" applyFill="1" applyBorder="1" applyAlignment="1">
      <alignment horizontal="center" vertical="center" wrapText="1" shrinkToFit="1"/>
    </xf>
    <xf numFmtId="0" fontId="62" fillId="28" borderId="58" xfId="169" applyFont="1" applyFill="1" applyBorder="1" applyAlignment="1">
      <alignment horizontal="left" vertical="center" wrapText="1"/>
    </xf>
    <xf numFmtId="0" fontId="62" fillId="28" borderId="59" xfId="169" applyFont="1" applyFill="1" applyBorder="1" applyAlignment="1">
      <alignment horizontal="left" vertical="center" wrapText="1"/>
    </xf>
    <xf numFmtId="0" fontId="62" fillId="28" borderId="60" xfId="169" applyFont="1" applyFill="1" applyBorder="1" applyAlignment="1">
      <alignment horizontal="left" vertical="center" wrapText="1"/>
    </xf>
    <xf numFmtId="1" fontId="66" fillId="28" borderId="61" xfId="169" applyNumberFormat="1" applyFont="1" applyFill="1" applyBorder="1" applyAlignment="1">
      <alignment horizontal="left" vertical="center" shrinkToFit="1"/>
    </xf>
    <xf numFmtId="0" fontId="62" fillId="28" borderId="58" xfId="169" applyFont="1" applyFill="1" applyBorder="1" applyAlignment="1">
      <alignment horizontal="center" vertical="top" wrapText="1"/>
    </xf>
    <xf numFmtId="0" fontId="62" fillId="28" borderId="59" xfId="169" applyFont="1" applyFill="1" applyBorder="1" applyAlignment="1">
      <alignment horizontal="center" vertical="top" wrapText="1"/>
    </xf>
    <xf numFmtId="0" fontId="62" fillId="28" borderId="60" xfId="169" applyFont="1" applyFill="1" applyBorder="1" applyAlignment="1">
      <alignment horizontal="center" vertical="top" wrapText="1"/>
    </xf>
    <xf numFmtId="1" fontId="66" fillId="28" borderId="61" xfId="169" applyNumberFormat="1" applyFont="1" applyFill="1" applyBorder="1" applyAlignment="1">
      <alignment horizontal="center" vertical="center" shrinkToFit="1"/>
    </xf>
    <xf numFmtId="0" fontId="62" fillId="28" borderId="62" xfId="169" applyFont="1" applyFill="1" applyBorder="1" applyAlignment="1">
      <alignment horizontal="center" vertical="center" wrapText="1"/>
    </xf>
    <xf numFmtId="0" fontId="6" fillId="28" borderId="35" xfId="169" applyFont="1" applyFill="1" applyBorder="1" applyAlignment="1">
      <alignment horizontal="center" vertical="top" wrapText="1"/>
    </xf>
    <xf numFmtId="0" fontId="6" fillId="28" borderId="36" xfId="169" applyFont="1" applyFill="1" applyBorder="1" applyAlignment="1">
      <alignment horizontal="center" vertical="top" wrapText="1"/>
    </xf>
    <xf numFmtId="0" fontId="6" fillId="28" borderId="37" xfId="169" applyFont="1" applyFill="1" applyBorder="1" applyAlignment="1">
      <alignment horizontal="center" vertical="top" wrapText="1"/>
    </xf>
    <xf numFmtId="0" fontId="62" fillId="28" borderId="53" xfId="169" applyFont="1" applyFill="1" applyBorder="1" applyAlignment="1">
      <alignment horizontal="left" vertical="center" wrapText="1"/>
    </xf>
    <xf numFmtId="0" fontId="62" fillId="28" borderId="50" xfId="169" applyFont="1" applyFill="1" applyBorder="1" applyAlignment="1">
      <alignment horizontal="left" vertical="center" wrapText="1"/>
    </xf>
    <xf numFmtId="0" fontId="62" fillId="28" borderId="54" xfId="169" applyFont="1" applyFill="1" applyBorder="1" applyAlignment="1">
      <alignment horizontal="left" vertical="center" wrapText="1"/>
    </xf>
    <xf numFmtId="1" fontId="71" fillId="28" borderId="55" xfId="169" applyNumberFormat="1" applyFont="1" applyFill="1" applyBorder="1" applyAlignment="1">
      <alignment horizontal="center" vertical="top" shrinkToFit="1"/>
    </xf>
    <xf numFmtId="0" fontId="60" fillId="28" borderId="58" xfId="169" applyFont="1" applyFill="1" applyBorder="1" applyAlignment="1">
      <alignment horizontal="left" vertical="top" wrapText="1"/>
    </xf>
    <xf numFmtId="0" fontId="60" fillId="28" borderId="59" xfId="169" applyFont="1" applyFill="1" applyBorder="1" applyAlignment="1">
      <alignment horizontal="left" vertical="top" wrapText="1"/>
    </xf>
    <xf numFmtId="0" fontId="60" fillId="28" borderId="60" xfId="169" applyFont="1" applyFill="1" applyBorder="1" applyAlignment="1">
      <alignment horizontal="left" vertical="top" wrapText="1"/>
    </xf>
    <xf numFmtId="1" fontId="71" fillId="28" borderId="61" xfId="169" applyNumberFormat="1" applyFont="1" applyFill="1" applyBorder="1" applyAlignment="1">
      <alignment horizontal="center" vertical="top" shrinkToFit="1"/>
    </xf>
    <xf numFmtId="0" fontId="60" fillId="29" borderId="46" xfId="169" applyFont="1" applyFill="1" applyBorder="1" applyAlignment="1">
      <alignment horizontal="center" vertical="top" wrapText="1"/>
    </xf>
    <xf numFmtId="0" fontId="60" fillId="29" borderId="47" xfId="169" applyFont="1" applyFill="1" applyBorder="1" applyAlignment="1">
      <alignment horizontal="center" vertical="top" wrapText="1"/>
    </xf>
    <xf numFmtId="0" fontId="60" fillId="29" borderId="48" xfId="169" applyFont="1" applyFill="1" applyBorder="1" applyAlignment="1">
      <alignment horizontal="center" vertical="top" wrapText="1"/>
    </xf>
    <xf numFmtId="0" fontId="67" fillId="29" borderId="46" xfId="169" applyFont="1" applyFill="1" applyBorder="1" applyAlignment="1">
      <alignment horizontal="left" wrapText="1"/>
    </xf>
    <xf numFmtId="0" fontId="67" fillId="29" borderId="47" xfId="169" applyFont="1" applyFill="1" applyBorder="1" applyAlignment="1">
      <alignment horizontal="left" wrapText="1"/>
    </xf>
    <xf numFmtId="0" fontId="67" fillId="29" borderId="48" xfId="169" applyFont="1" applyFill="1" applyBorder="1" applyAlignment="1">
      <alignment horizontal="left" wrapText="1"/>
    </xf>
    <xf numFmtId="0" fontId="73" fillId="28" borderId="53" xfId="169" applyFont="1" applyFill="1" applyBorder="1" applyAlignment="1">
      <alignment horizontal="left" vertical="top" wrapText="1"/>
    </xf>
    <xf numFmtId="0" fontId="73" fillId="28" borderId="50" xfId="169" applyFont="1" applyFill="1" applyBorder="1" applyAlignment="1">
      <alignment horizontal="left" vertical="top" wrapText="1"/>
    </xf>
    <xf numFmtId="0" fontId="73" fillId="28" borderId="54" xfId="169" applyFont="1" applyFill="1" applyBorder="1" applyAlignment="1">
      <alignment horizontal="left" vertical="top" wrapText="1"/>
    </xf>
    <xf numFmtId="0" fontId="73" fillId="28" borderId="55" xfId="169" applyFont="1" applyFill="1" applyBorder="1" applyAlignment="1">
      <alignment horizontal="center" vertical="top" wrapText="1"/>
    </xf>
    <xf numFmtId="0" fontId="60" fillId="30" borderId="53" xfId="169" applyFont="1" applyFill="1" applyBorder="1" applyAlignment="1">
      <alignment horizontal="center" vertical="top" wrapText="1"/>
    </xf>
    <xf numFmtId="0" fontId="60" fillId="30" borderId="50" xfId="169" applyFont="1" applyFill="1" applyBorder="1" applyAlignment="1">
      <alignment horizontal="center" vertical="top" wrapText="1"/>
    </xf>
    <xf numFmtId="0" fontId="60" fillId="30" borderId="51" xfId="169" applyFont="1" applyFill="1" applyBorder="1" applyAlignment="1">
      <alignment horizontal="center" vertical="top" wrapText="1"/>
    </xf>
    <xf numFmtId="1" fontId="70" fillId="31" borderId="55" xfId="169" applyNumberFormat="1" applyFont="1" applyFill="1" applyBorder="1" applyAlignment="1">
      <alignment horizontal="left" vertical="top" shrinkToFit="1"/>
    </xf>
    <xf numFmtId="0" fontId="60" fillId="30" borderId="49" xfId="169" applyFont="1" applyFill="1" applyBorder="1" applyAlignment="1">
      <alignment horizontal="center" vertical="top" wrapText="1"/>
    </xf>
    <xf numFmtId="0" fontId="60" fillId="30" borderId="54" xfId="169" applyFont="1" applyFill="1" applyBorder="1" applyAlignment="1">
      <alignment horizontal="center" vertical="top" wrapText="1"/>
    </xf>
    <xf numFmtId="0" fontId="67" fillId="28" borderId="53" xfId="169" applyFont="1" applyFill="1" applyBorder="1" applyAlignment="1">
      <alignment horizontal="left" vertical="top" wrapText="1"/>
    </xf>
    <xf numFmtId="0" fontId="67" fillId="28" borderId="50" xfId="169" applyFont="1" applyFill="1" applyBorder="1" applyAlignment="1">
      <alignment horizontal="left" vertical="top" wrapText="1"/>
    </xf>
    <xf numFmtId="0" fontId="67" fillId="28" borderId="54" xfId="169" applyFont="1" applyFill="1" applyBorder="1" applyAlignment="1">
      <alignment horizontal="left" vertical="top" wrapText="1"/>
    </xf>
    <xf numFmtId="0" fontId="60" fillId="30" borderId="49" xfId="169" applyFont="1" applyFill="1" applyBorder="1" applyAlignment="1">
      <alignment horizontal="left" vertical="top" wrapText="1" indent="4"/>
    </xf>
    <xf numFmtId="0" fontId="60" fillId="30" borderId="50" xfId="169" applyFont="1" applyFill="1" applyBorder="1" applyAlignment="1">
      <alignment horizontal="left" vertical="top" wrapText="1" indent="4"/>
    </xf>
    <xf numFmtId="0" fontId="60" fillId="30" borderId="54" xfId="169" applyFont="1" applyFill="1" applyBorder="1" applyAlignment="1">
      <alignment horizontal="left" vertical="top" wrapText="1" indent="4"/>
    </xf>
    <xf numFmtId="0" fontId="73" fillId="28" borderId="53" xfId="169" applyFont="1" applyFill="1" applyBorder="1" applyAlignment="1">
      <alignment horizontal="center" vertical="top" wrapText="1"/>
    </xf>
    <xf numFmtId="0" fontId="73" fillId="28" borderId="50" xfId="169" applyFont="1" applyFill="1" applyBorder="1" applyAlignment="1">
      <alignment horizontal="center" vertical="top" wrapText="1"/>
    </xf>
    <xf numFmtId="0" fontId="73" fillId="28" borderId="49" xfId="169" applyFont="1" applyFill="1" applyBorder="1" applyAlignment="1">
      <alignment horizontal="center" vertical="top" wrapText="1"/>
    </xf>
    <xf numFmtId="0" fontId="73" fillId="28" borderId="54" xfId="169" applyFont="1" applyFill="1" applyBorder="1" applyAlignment="1">
      <alignment horizontal="center" vertical="top" wrapText="1"/>
    </xf>
    <xf numFmtId="0" fontId="73" fillId="28" borderId="53" xfId="169" applyFont="1" applyFill="1" applyBorder="1" applyAlignment="1">
      <alignment horizontal="left" vertical="top" wrapText="1" indent="2"/>
    </xf>
    <xf numFmtId="0" fontId="73" fillId="28" borderId="50" xfId="169" applyFont="1" applyFill="1" applyBorder="1" applyAlignment="1">
      <alignment horizontal="left" vertical="top" wrapText="1" indent="2"/>
    </xf>
    <xf numFmtId="0" fontId="73" fillId="28" borderId="54" xfId="169" applyFont="1" applyFill="1" applyBorder="1" applyAlignment="1">
      <alignment horizontal="left" vertical="top" wrapText="1" indent="2"/>
    </xf>
    <xf numFmtId="0" fontId="60" fillId="30" borderId="53" xfId="169" applyFont="1" applyFill="1" applyBorder="1" applyAlignment="1">
      <alignment horizontal="left" vertical="top" wrapText="1" indent="8"/>
    </xf>
    <xf numFmtId="0" fontId="60" fillId="30" borderId="50" xfId="169" applyFont="1" applyFill="1" applyBorder="1" applyAlignment="1">
      <alignment horizontal="left" vertical="top" wrapText="1" indent="8"/>
    </xf>
    <xf numFmtId="0" fontId="60" fillId="30" borderId="51" xfId="169" applyFont="1" applyFill="1" applyBorder="1" applyAlignment="1">
      <alignment horizontal="left" vertical="top" wrapText="1" indent="8"/>
    </xf>
    <xf numFmtId="1" fontId="71" fillId="28" borderId="52" xfId="169" applyNumberFormat="1" applyFont="1" applyFill="1" applyBorder="1" applyAlignment="1">
      <alignment horizontal="center" vertical="top" wrapText="1" shrinkToFit="1"/>
    </xf>
    <xf numFmtId="0" fontId="67" fillId="28" borderId="53" xfId="169" applyFont="1" applyFill="1" applyBorder="1" applyAlignment="1">
      <alignment horizontal="left" wrapText="1"/>
    </xf>
    <xf numFmtId="0" fontId="67" fillId="28" borderId="50" xfId="169" applyFont="1" applyFill="1" applyBorder="1" applyAlignment="1">
      <alignment horizontal="left" wrapText="1"/>
    </xf>
    <xf numFmtId="0" fontId="67" fillId="28" borderId="54" xfId="169" applyFont="1" applyFill="1" applyBorder="1" applyAlignment="1">
      <alignment horizontal="left" wrapText="1"/>
    </xf>
    <xf numFmtId="1" fontId="71" fillId="28" borderId="65" xfId="169" applyNumberFormat="1" applyFont="1" applyFill="1" applyBorder="1" applyAlignment="1">
      <alignment horizontal="left" vertical="center" wrapText="1" shrinkToFit="1"/>
    </xf>
    <xf numFmtId="0" fontId="73" fillId="28" borderId="66" xfId="169" applyFont="1" applyFill="1" applyBorder="1" applyAlignment="1">
      <alignment horizontal="center" vertical="center" wrapText="1"/>
    </xf>
    <xf numFmtId="0" fontId="73" fillId="28" borderId="67" xfId="169" applyFont="1" applyFill="1" applyBorder="1" applyAlignment="1">
      <alignment horizontal="center" vertical="center" wrapText="1"/>
    </xf>
    <xf numFmtId="0" fontId="73" fillId="28" borderId="68" xfId="169" applyFont="1" applyFill="1" applyBorder="1" applyAlignment="1">
      <alignment horizontal="center" vertical="center" wrapText="1"/>
    </xf>
    <xf numFmtId="0" fontId="67" fillId="0" borderId="55" xfId="169" applyFont="1" applyBorder="1" applyAlignment="1">
      <alignment horizontal="left" wrapText="1"/>
    </xf>
    <xf numFmtId="1" fontId="71" fillId="28" borderId="69" xfId="169" applyNumberFormat="1" applyFont="1" applyFill="1" applyBorder="1" applyAlignment="1">
      <alignment horizontal="left" vertical="center" wrapText="1" shrinkToFit="1"/>
    </xf>
    <xf numFmtId="0" fontId="73" fillId="28" borderId="70" xfId="169" applyFont="1" applyFill="1" applyBorder="1" applyAlignment="1">
      <alignment horizontal="center" vertical="center" wrapText="1"/>
    </xf>
    <xf numFmtId="0" fontId="73" fillId="28" borderId="0" xfId="169" applyFont="1" applyFill="1" applyAlignment="1">
      <alignment horizontal="center" vertical="center" wrapText="1"/>
    </xf>
    <xf numFmtId="0" fontId="73" fillId="28" borderId="71" xfId="169" applyFont="1" applyFill="1" applyBorder="1" applyAlignment="1">
      <alignment horizontal="center" vertical="center" wrapText="1"/>
    </xf>
    <xf numFmtId="1" fontId="71" fillId="28" borderId="72" xfId="169" applyNumberFormat="1" applyFont="1" applyFill="1" applyBorder="1" applyAlignment="1">
      <alignment horizontal="left" vertical="center" wrapText="1" shrinkToFit="1"/>
    </xf>
    <xf numFmtId="0" fontId="73" fillId="28" borderId="73" xfId="169" applyFont="1" applyFill="1" applyBorder="1" applyAlignment="1">
      <alignment horizontal="center" vertical="center" wrapText="1"/>
    </xf>
    <xf numFmtId="0" fontId="73" fillId="28" borderId="34" xfId="169" applyFont="1" applyFill="1" applyBorder="1" applyAlignment="1">
      <alignment horizontal="center" vertical="center" wrapText="1"/>
    </xf>
    <xf numFmtId="0" fontId="73" fillId="28" borderId="74" xfId="169" applyFont="1" applyFill="1" applyBorder="1" applyAlignment="1">
      <alignment horizontal="center" vertical="center" wrapText="1"/>
    </xf>
    <xf numFmtId="0" fontId="67" fillId="0" borderId="61" xfId="169" applyFont="1" applyBorder="1" applyAlignment="1">
      <alignment horizontal="left" wrapText="1"/>
    </xf>
    <xf numFmtId="0" fontId="73" fillId="28" borderId="58" xfId="169" applyFont="1" applyFill="1" applyBorder="1" applyAlignment="1">
      <alignment horizontal="left" vertical="top" wrapText="1"/>
    </xf>
    <xf numFmtId="0" fontId="73" fillId="28" borderId="59" xfId="169" applyFont="1" applyFill="1" applyBorder="1" applyAlignment="1">
      <alignment horizontal="left" vertical="top" wrapText="1"/>
    </xf>
    <xf numFmtId="0" fontId="73" fillId="28" borderId="60" xfId="169" applyFont="1" applyFill="1" applyBorder="1" applyAlignment="1">
      <alignment horizontal="left" vertical="top" wrapText="1"/>
    </xf>
    <xf numFmtId="0" fontId="60" fillId="28" borderId="63" xfId="169" applyFont="1" applyFill="1" applyBorder="1" applyAlignment="1">
      <alignment horizontal="center" vertical="top" wrapText="1"/>
    </xf>
    <xf numFmtId="0" fontId="60" fillId="28" borderId="47" xfId="169" applyFont="1" applyFill="1" applyBorder="1" applyAlignment="1">
      <alignment horizontal="center" vertical="top" wrapText="1"/>
    </xf>
    <xf numFmtId="0" fontId="60" fillId="28" borderId="64" xfId="169" applyFont="1" applyFill="1" applyBorder="1" applyAlignment="1">
      <alignment horizontal="center" vertical="top" wrapText="1"/>
    </xf>
    <xf numFmtId="0" fontId="67" fillId="32" borderId="35" xfId="169" applyFont="1" applyFill="1" applyBorder="1" applyAlignment="1">
      <alignment horizontal="left" vertical="top" wrapText="1"/>
    </xf>
    <xf numFmtId="0" fontId="67" fillId="32" borderId="36" xfId="169" applyFont="1" applyFill="1" applyBorder="1" applyAlignment="1">
      <alignment horizontal="left" vertical="top" wrapText="1"/>
    </xf>
    <xf numFmtId="0" fontId="67" fillId="32" borderId="37" xfId="169" applyFont="1" applyFill="1" applyBorder="1" applyAlignment="1">
      <alignment horizontal="left" vertical="top" wrapText="1"/>
    </xf>
    <xf numFmtId="0" fontId="60" fillId="30" borderId="46" xfId="169" applyFont="1" applyFill="1" applyBorder="1" applyAlignment="1">
      <alignment horizontal="center" vertical="top" wrapText="1"/>
    </xf>
    <xf numFmtId="0" fontId="60" fillId="30" borderId="47" xfId="169" applyFont="1" applyFill="1" applyBorder="1" applyAlignment="1">
      <alignment horizontal="center" vertical="top" wrapText="1"/>
    </xf>
    <xf numFmtId="0" fontId="60" fillId="30" borderId="64" xfId="169" applyFont="1" applyFill="1" applyBorder="1" applyAlignment="1">
      <alignment horizontal="center" vertical="top" wrapText="1"/>
    </xf>
    <xf numFmtId="0" fontId="60" fillId="30" borderId="63" xfId="169" applyFont="1" applyFill="1" applyBorder="1" applyAlignment="1">
      <alignment horizontal="center" vertical="top" wrapText="1"/>
    </xf>
    <xf numFmtId="0" fontId="60" fillId="30" borderId="48" xfId="169" applyFont="1" applyFill="1" applyBorder="1" applyAlignment="1">
      <alignment horizontal="center" vertical="top" wrapText="1"/>
    </xf>
    <xf numFmtId="0" fontId="62" fillId="28" borderId="49" xfId="169" applyFont="1" applyFill="1" applyBorder="1" applyAlignment="1">
      <alignment horizontal="left" vertical="top" wrapText="1"/>
    </xf>
    <xf numFmtId="0" fontId="64" fillId="28" borderId="55" xfId="169" applyFont="1" applyFill="1" applyBorder="1" applyAlignment="1">
      <alignment horizontal="left" wrapText="1"/>
    </xf>
    <xf numFmtId="1" fontId="72" fillId="28" borderId="55" xfId="169" applyNumberFormat="1" applyFont="1" applyFill="1" applyBorder="1" applyAlignment="1">
      <alignment horizontal="right" vertical="top" shrinkToFit="1"/>
    </xf>
    <xf numFmtId="0" fontId="62" fillId="28" borderId="55" xfId="169" applyFont="1" applyFill="1" applyBorder="1" applyAlignment="1">
      <alignment horizontal="center" vertical="top" wrapText="1"/>
    </xf>
    <xf numFmtId="0" fontId="64" fillId="28" borderId="53" xfId="169" applyFont="1" applyFill="1" applyBorder="1" applyAlignment="1">
      <alignment horizontal="center" wrapText="1"/>
    </xf>
    <xf numFmtId="0" fontId="64" fillId="28" borderId="50" xfId="169" applyFont="1" applyFill="1" applyBorder="1" applyAlignment="1">
      <alignment horizontal="center" wrapText="1"/>
    </xf>
    <xf numFmtId="0" fontId="64" fillId="28" borderId="54" xfId="169" applyFont="1" applyFill="1" applyBorder="1" applyAlignment="1">
      <alignment horizontal="center" wrapText="1"/>
    </xf>
    <xf numFmtId="0" fontId="6" fillId="28" borderId="49" xfId="169" applyFont="1" applyFill="1" applyBorder="1" applyAlignment="1">
      <alignment horizontal="left" vertical="top" wrapText="1"/>
    </xf>
    <xf numFmtId="0" fontId="6" fillId="28" borderId="50" xfId="169" applyFont="1" applyFill="1" applyBorder="1" applyAlignment="1">
      <alignment horizontal="left" vertical="top" wrapText="1"/>
    </xf>
    <xf numFmtId="0" fontId="6" fillId="28" borderId="54" xfId="169" applyFont="1" applyFill="1" applyBorder="1" applyAlignment="1">
      <alignment horizontal="left" vertical="top" wrapText="1"/>
    </xf>
    <xf numFmtId="0" fontId="62" fillId="0" borderId="66" xfId="169" applyFont="1" applyBorder="1" applyAlignment="1">
      <alignment horizontal="left" vertical="top" wrapText="1"/>
    </xf>
    <xf numFmtId="0" fontId="62" fillId="0" borderId="67" xfId="169" applyFont="1" applyBorder="1" applyAlignment="1">
      <alignment horizontal="left" vertical="top" wrapText="1"/>
    </xf>
    <xf numFmtId="0" fontId="62" fillId="0" borderId="68" xfId="169" applyFont="1" applyBorder="1" applyAlignment="1">
      <alignment horizontal="left" vertical="top" wrapText="1"/>
    </xf>
    <xf numFmtId="0" fontId="62" fillId="0" borderId="66" xfId="169" applyFont="1" applyBorder="1" applyAlignment="1">
      <alignment horizontal="left" vertical="center" wrapText="1" indent="4"/>
    </xf>
    <xf numFmtId="0" fontId="62" fillId="0" borderId="67" xfId="169" applyFont="1" applyBorder="1" applyAlignment="1">
      <alignment horizontal="left" vertical="center" wrapText="1" indent="4"/>
    </xf>
    <xf numFmtId="0" fontId="62" fillId="0" borderId="75" xfId="169" applyFont="1" applyBorder="1" applyAlignment="1">
      <alignment horizontal="left" vertical="center" wrapText="1" indent="4"/>
    </xf>
    <xf numFmtId="1" fontId="72" fillId="28" borderId="76" xfId="169" applyNumberFormat="1" applyFont="1" applyFill="1" applyBorder="1" applyAlignment="1">
      <alignment horizontal="center" vertical="top" wrapText="1" shrinkToFit="1"/>
    </xf>
    <xf numFmtId="1" fontId="72" fillId="28" borderId="60" xfId="169" applyNumberFormat="1" applyFont="1" applyFill="1" applyBorder="1" applyAlignment="1">
      <alignment horizontal="center" vertical="top" wrapText="1" shrinkToFit="1"/>
    </xf>
    <xf numFmtId="0" fontId="64" fillId="0" borderId="58" xfId="169" applyFont="1" applyBorder="1" applyAlignment="1">
      <alignment horizontal="left" wrapText="1"/>
    </xf>
    <xf numFmtId="0" fontId="64" fillId="0" borderId="59" xfId="169" applyFont="1" applyBorder="1" applyAlignment="1">
      <alignment horizontal="left" wrapText="1"/>
    </xf>
    <xf numFmtId="0" fontId="64" fillId="0" borderId="60" xfId="169" applyFont="1" applyBorder="1" applyAlignment="1">
      <alignment horizontal="left" wrapText="1"/>
    </xf>
    <xf numFmtId="0" fontId="62" fillId="0" borderId="73" xfId="169" applyFont="1" applyBorder="1" applyAlignment="1">
      <alignment horizontal="left" vertical="top" wrapText="1"/>
    </xf>
    <xf numFmtId="0" fontId="62" fillId="0" borderId="34" xfId="169" applyFont="1" applyBorder="1" applyAlignment="1">
      <alignment horizontal="left" vertical="top" wrapText="1"/>
    </xf>
    <xf numFmtId="0" fontId="62" fillId="0" borderId="74" xfId="169" applyFont="1" applyBorder="1" applyAlignment="1">
      <alignment horizontal="left" vertical="top" wrapText="1"/>
    </xf>
    <xf numFmtId="0" fontId="62" fillId="0" borderId="73" xfId="169" applyFont="1" applyBorder="1" applyAlignment="1">
      <alignment horizontal="left" vertical="center" wrapText="1" indent="4"/>
    </xf>
    <xf numFmtId="0" fontId="62" fillId="0" borderId="34" xfId="169" applyFont="1" applyBorder="1" applyAlignment="1">
      <alignment horizontal="left" vertical="center" wrapText="1" indent="4"/>
    </xf>
    <xf numFmtId="0" fontId="62" fillId="0" borderId="77" xfId="169" applyFont="1" applyBorder="1" applyAlignment="1">
      <alignment horizontal="left" vertical="center" wrapText="1" indent="4"/>
    </xf>
    <xf numFmtId="0" fontId="67" fillId="33" borderId="35" xfId="169" applyFont="1" applyFill="1" applyBorder="1" applyAlignment="1">
      <alignment horizontal="left" vertical="top" wrapText="1"/>
    </xf>
    <xf numFmtId="0" fontId="67" fillId="33" borderId="36" xfId="169" applyFont="1" applyFill="1" applyBorder="1" applyAlignment="1">
      <alignment horizontal="left" vertical="top" wrapText="1"/>
    </xf>
    <xf numFmtId="0" fontId="67" fillId="33" borderId="37" xfId="169" applyFont="1" applyFill="1" applyBorder="1" applyAlignment="1">
      <alignment horizontal="left" vertical="top" wrapText="1"/>
    </xf>
    <xf numFmtId="0" fontId="62" fillId="28" borderId="46" xfId="169" applyFont="1" applyFill="1" applyBorder="1" applyAlignment="1">
      <alignment horizontal="left" vertical="top" wrapText="1"/>
    </xf>
    <xf numFmtId="0" fontId="62" fillId="28" borderId="47" xfId="169" applyFont="1" applyFill="1" applyBorder="1" applyAlignment="1">
      <alignment horizontal="left" vertical="top" wrapText="1"/>
    </xf>
    <xf numFmtId="0" fontId="62" fillId="28" borderId="64" xfId="169" applyFont="1" applyFill="1" applyBorder="1" applyAlignment="1">
      <alignment horizontal="left" vertical="top" wrapText="1"/>
    </xf>
    <xf numFmtId="1" fontId="66" fillId="28" borderId="78" xfId="169" applyNumberFormat="1" applyFont="1" applyFill="1" applyBorder="1" applyAlignment="1">
      <alignment horizontal="right" vertical="top" shrinkToFit="1"/>
    </xf>
    <xf numFmtId="0" fontId="64" fillId="0" borderId="63" xfId="169" applyFont="1" applyBorder="1" applyAlignment="1">
      <alignment horizontal="left" wrapText="1"/>
    </xf>
    <xf numFmtId="0" fontId="64" fillId="0" borderId="47" xfId="169" applyFont="1" applyBorder="1" applyAlignment="1">
      <alignment horizontal="left" wrapText="1"/>
    </xf>
    <xf numFmtId="0" fontId="64" fillId="0" borderId="64" xfId="169" applyFont="1" applyBorder="1" applyAlignment="1">
      <alignment horizontal="left" wrapText="1"/>
    </xf>
    <xf numFmtId="0" fontId="62" fillId="28" borderId="79" xfId="169" applyFont="1" applyFill="1" applyBorder="1" applyAlignment="1">
      <alignment horizontal="center" vertical="top" wrapText="1"/>
    </xf>
    <xf numFmtId="0" fontId="64" fillId="28" borderId="49" xfId="169" applyFont="1" applyFill="1" applyBorder="1" applyAlignment="1">
      <alignment horizontal="left" vertical="top" wrapText="1"/>
    </xf>
    <xf numFmtId="0" fontId="64" fillId="0" borderId="56" xfId="169" applyFont="1" applyBorder="1" applyAlignment="1">
      <alignment horizontal="left" wrapText="1"/>
    </xf>
    <xf numFmtId="0" fontId="62" fillId="28" borderId="76" xfId="169" applyFont="1" applyFill="1" applyBorder="1" applyAlignment="1">
      <alignment horizontal="left" vertical="top" wrapText="1"/>
    </xf>
    <xf numFmtId="0" fontId="64" fillId="0" borderId="62" xfId="169" applyFont="1" applyBorder="1" applyAlignment="1">
      <alignment horizontal="left" wrapText="1"/>
    </xf>
    <xf numFmtId="0" fontId="60" fillId="31" borderId="49" xfId="169" applyFont="1" applyFill="1" applyBorder="1" applyAlignment="1">
      <alignment horizontal="center" vertical="top" wrapText="1"/>
    </xf>
    <xf numFmtId="0" fontId="60" fillId="31" borderId="50" xfId="169" applyFont="1" applyFill="1" applyBorder="1" applyAlignment="1">
      <alignment horizontal="center" vertical="top" wrapText="1"/>
    </xf>
    <xf numFmtId="0" fontId="60" fillId="31" borderId="54" xfId="169" applyFont="1" applyFill="1" applyBorder="1" applyAlignment="1">
      <alignment horizontal="center" vertical="top" wrapText="1"/>
    </xf>
    <xf numFmtId="0" fontId="60" fillId="31" borderId="53" xfId="169" applyFont="1" applyFill="1" applyBorder="1" applyAlignment="1">
      <alignment horizontal="left" vertical="top" wrapText="1" indent="2"/>
    </xf>
    <xf numFmtId="0" fontId="60" fillId="31" borderId="50" xfId="169" applyFont="1" applyFill="1" applyBorder="1" applyAlignment="1">
      <alignment horizontal="left" vertical="top" wrapText="1" indent="2"/>
    </xf>
    <xf numFmtId="0" fontId="60" fillId="31" borderId="54" xfId="169" applyFont="1" applyFill="1" applyBorder="1" applyAlignment="1">
      <alignment horizontal="left" vertical="top" wrapText="1" indent="2"/>
    </xf>
    <xf numFmtId="0" fontId="60" fillId="31" borderId="53" xfId="169" applyFont="1" applyFill="1" applyBorder="1" applyAlignment="1">
      <alignment horizontal="left" vertical="top" wrapText="1" indent="1"/>
    </xf>
    <xf numFmtId="0" fontId="60" fillId="31" borderId="50" xfId="169" applyFont="1" applyFill="1" applyBorder="1" applyAlignment="1">
      <alignment horizontal="left" vertical="top" wrapText="1" indent="1"/>
    </xf>
    <xf numFmtId="0" fontId="60" fillId="31" borderId="54" xfId="169" applyFont="1" applyFill="1" applyBorder="1" applyAlignment="1">
      <alignment horizontal="left" vertical="top" wrapText="1" indent="1"/>
    </xf>
    <xf numFmtId="0" fontId="60" fillId="31" borderId="53" xfId="169" applyFont="1" applyFill="1" applyBorder="1" applyAlignment="1">
      <alignment horizontal="left" vertical="top" wrapText="1"/>
    </xf>
    <xf numFmtId="0" fontId="60" fillId="31" borderId="50" xfId="169" applyFont="1" applyFill="1" applyBorder="1" applyAlignment="1">
      <alignment horizontal="left" vertical="top" wrapText="1"/>
    </xf>
    <xf numFmtId="0" fontId="60" fillId="31" borderId="51" xfId="169" applyFont="1" applyFill="1" applyBorder="1" applyAlignment="1">
      <alignment horizontal="left" vertical="top" wrapText="1"/>
    </xf>
    <xf numFmtId="0" fontId="64" fillId="0" borderId="51" xfId="169" applyFont="1" applyBorder="1" applyAlignment="1">
      <alignment horizontal="left" wrapText="1"/>
    </xf>
    <xf numFmtId="0" fontId="67" fillId="31" borderId="53" xfId="169" applyFont="1" applyFill="1" applyBorder="1" applyAlignment="1">
      <alignment horizontal="center" vertical="top" wrapText="1"/>
    </xf>
    <xf numFmtId="0" fontId="67" fillId="31" borderId="50" xfId="169" applyFont="1" applyFill="1" applyBorder="1" applyAlignment="1">
      <alignment horizontal="center" vertical="top" wrapText="1"/>
    </xf>
    <xf numFmtId="0" fontId="67" fillId="31" borderId="54" xfId="169" applyFont="1" applyFill="1" applyBorder="1" applyAlignment="1">
      <alignment horizontal="center" vertical="top" wrapText="1"/>
    </xf>
    <xf numFmtId="0" fontId="67" fillId="31" borderId="53" xfId="169" applyFont="1" applyFill="1" applyBorder="1" applyAlignment="1">
      <alignment horizontal="left" vertical="top" wrapText="1"/>
    </xf>
    <xf numFmtId="0" fontId="67" fillId="31" borderId="50" xfId="169" applyFont="1" applyFill="1" applyBorder="1" applyAlignment="1">
      <alignment horizontal="left" vertical="top" wrapText="1"/>
    </xf>
    <xf numFmtId="0" fontId="67" fillId="31" borderId="54" xfId="169" applyFont="1" applyFill="1" applyBorder="1" applyAlignment="1">
      <alignment horizontal="left" vertical="top" wrapText="1"/>
    </xf>
    <xf numFmtId="0" fontId="67" fillId="0" borderId="51" xfId="169" applyFont="1" applyBorder="1" applyAlignment="1">
      <alignment horizontal="left" wrapText="1"/>
    </xf>
    <xf numFmtId="0" fontId="64" fillId="0" borderId="80" xfId="169" applyFont="1" applyBorder="1" applyAlignment="1">
      <alignment horizontal="left" wrapText="1"/>
    </xf>
    <xf numFmtId="178" fontId="82" fillId="0" borderId="1" xfId="0" applyNumberFormat="1" applyFont="1" applyBorder="1" applyAlignment="1">
      <alignment horizontal="center" vertical="center"/>
    </xf>
    <xf numFmtId="178" fontId="82" fillId="0" borderId="2" xfId="0" applyNumberFormat="1" applyFont="1" applyBorder="1" applyAlignment="1">
      <alignment horizontal="center" vertical="center"/>
    </xf>
    <xf numFmtId="0" fontId="64" fillId="0" borderId="0" xfId="169" applyFont="1" applyAlignment="1">
      <alignment horizontal="left" vertical="top"/>
    </xf>
    <xf numFmtId="0" fontId="60" fillId="31" borderId="38" xfId="169" applyFont="1" applyFill="1" applyBorder="1" applyAlignment="1">
      <alignment horizontal="center" vertical="center" wrapText="1"/>
    </xf>
    <xf numFmtId="0" fontId="60" fillId="31" borderId="39" xfId="169" applyFont="1" applyFill="1" applyBorder="1" applyAlignment="1">
      <alignment horizontal="center" vertical="center" wrapText="1"/>
    </xf>
    <xf numFmtId="0" fontId="60" fillId="31" borderId="81" xfId="169" applyFont="1" applyFill="1" applyBorder="1" applyAlignment="1">
      <alignment horizontal="center" vertical="center" wrapText="1"/>
    </xf>
    <xf numFmtId="0" fontId="60" fillId="31" borderId="82" xfId="169" applyFont="1" applyFill="1" applyBorder="1" applyAlignment="1">
      <alignment horizontal="left" vertical="top" wrapText="1" indent="1"/>
    </xf>
    <xf numFmtId="0" fontId="60" fillId="31" borderId="39" xfId="169" applyFont="1" applyFill="1" applyBorder="1" applyAlignment="1">
      <alignment horizontal="left" vertical="top" wrapText="1" indent="1"/>
    </xf>
    <xf numFmtId="0" fontId="60" fillId="31" borderId="81" xfId="169" applyFont="1" applyFill="1" applyBorder="1" applyAlignment="1">
      <alignment horizontal="left" vertical="top" wrapText="1" indent="1"/>
    </xf>
    <xf numFmtId="0" fontId="60" fillId="31" borderId="82" xfId="169" applyFont="1" applyFill="1" applyBorder="1" applyAlignment="1">
      <alignment horizontal="center" vertical="center" wrapText="1"/>
    </xf>
    <xf numFmtId="0" fontId="60" fillId="31" borderId="63" xfId="169" applyFont="1" applyFill="1" applyBorder="1" applyAlignment="1">
      <alignment horizontal="center" vertical="top" wrapText="1"/>
    </xf>
    <xf numFmtId="0" fontId="60" fillId="31" borderId="47" xfId="169" applyFont="1" applyFill="1" applyBorder="1" applyAlignment="1">
      <alignment horizontal="center" vertical="top" wrapText="1"/>
    </xf>
    <xf numFmtId="0" fontId="60" fillId="31" borderId="64" xfId="169" applyFont="1" applyFill="1" applyBorder="1" applyAlignment="1">
      <alignment horizontal="center" vertical="top" wrapText="1"/>
    </xf>
    <xf numFmtId="0" fontId="64" fillId="31" borderId="83" xfId="169" applyFont="1" applyFill="1" applyBorder="1" applyAlignment="1">
      <alignment horizontal="left" vertical="center" wrapText="1"/>
    </xf>
    <xf numFmtId="0" fontId="60" fillId="31" borderId="43" xfId="169" applyFont="1" applyFill="1" applyBorder="1" applyAlignment="1">
      <alignment horizontal="center" vertical="center" wrapText="1"/>
    </xf>
    <xf numFmtId="0" fontId="60" fillId="31" borderId="44" xfId="169" applyFont="1" applyFill="1" applyBorder="1" applyAlignment="1">
      <alignment horizontal="center" vertical="center" wrapText="1"/>
    </xf>
    <xf numFmtId="0" fontId="60" fillId="31" borderId="84" xfId="169" applyFont="1" applyFill="1" applyBorder="1" applyAlignment="1">
      <alignment horizontal="center" vertical="center" wrapText="1"/>
    </xf>
    <xf numFmtId="0" fontId="60" fillId="31" borderId="85" xfId="169" applyFont="1" applyFill="1" applyBorder="1" applyAlignment="1">
      <alignment horizontal="left" vertical="top" wrapText="1" indent="1"/>
    </xf>
    <xf numFmtId="0" fontId="60" fillId="31" borderId="44" xfId="169" applyFont="1" applyFill="1" applyBorder="1" applyAlignment="1">
      <alignment horizontal="left" vertical="top" wrapText="1" indent="1"/>
    </xf>
    <xf numFmtId="0" fontId="60" fillId="31" borderId="84" xfId="169" applyFont="1" applyFill="1" applyBorder="1" applyAlignment="1">
      <alignment horizontal="left" vertical="top" wrapText="1" indent="1"/>
    </xf>
    <xf numFmtId="0" fontId="60" fillId="31" borderId="85" xfId="169" applyFont="1" applyFill="1" applyBorder="1" applyAlignment="1">
      <alignment horizontal="center" vertical="center" wrapText="1"/>
    </xf>
    <xf numFmtId="0" fontId="64" fillId="31" borderId="86" xfId="169" applyFont="1" applyFill="1" applyBorder="1" applyAlignment="1">
      <alignment horizontal="left" vertical="center" wrapText="1"/>
    </xf>
    <xf numFmtId="1" fontId="66" fillId="28" borderId="55" xfId="169" applyNumberFormat="1" applyFont="1" applyFill="1" applyBorder="1" applyAlignment="1">
      <alignment horizontal="right" vertical="top" wrapText="1" shrinkToFit="1"/>
    </xf>
    <xf numFmtId="1" fontId="66" fillId="28" borderId="55" xfId="169" applyNumberFormat="1" applyFont="1" applyFill="1" applyBorder="1" applyAlignment="1">
      <alignment horizontal="center" vertical="top" wrapText="1" shrinkToFit="1"/>
    </xf>
    <xf numFmtId="0" fontId="28" fillId="0" borderId="0" xfId="169" applyAlignment="1">
      <alignment horizontal="left" vertical="top" wrapText="1"/>
    </xf>
    <xf numFmtId="1" fontId="66" fillId="28" borderId="61" xfId="169" applyNumberFormat="1" applyFont="1" applyFill="1" applyBorder="1" applyAlignment="1">
      <alignment horizontal="right" vertical="top" wrapText="1" shrinkToFit="1"/>
    </xf>
    <xf numFmtId="1" fontId="66" fillId="28" borderId="61" xfId="169" applyNumberFormat="1" applyFont="1" applyFill="1" applyBorder="1" applyAlignment="1">
      <alignment horizontal="center" vertical="top" wrapText="1" shrinkToFit="1"/>
    </xf>
    <xf numFmtId="0" fontId="6" fillId="28" borderId="49" xfId="169" applyFont="1" applyFill="1" applyBorder="1" applyAlignment="1">
      <alignment horizontal="center" vertical="top" wrapText="1"/>
    </xf>
    <xf numFmtId="0" fontId="6" fillId="28" borderId="50" xfId="169" applyFont="1" applyFill="1" applyBorder="1" applyAlignment="1">
      <alignment horizontal="center" vertical="top" wrapText="1"/>
    </xf>
    <xf numFmtId="0" fontId="6" fillId="28" borderId="54" xfId="169" applyFont="1" applyFill="1" applyBorder="1" applyAlignment="1">
      <alignment horizontal="center" vertical="top" wrapText="1"/>
    </xf>
    <xf numFmtId="0" fontId="6" fillId="28" borderId="53" xfId="169" applyFont="1" applyFill="1" applyBorder="1" applyAlignment="1">
      <alignment horizontal="left" vertical="top" wrapText="1" indent="3"/>
    </xf>
    <xf numFmtId="0" fontId="6" fillId="28" borderId="50" xfId="169" applyFont="1" applyFill="1" applyBorder="1" applyAlignment="1">
      <alignment horizontal="left" vertical="top" wrapText="1" indent="3"/>
    </xf>
    <xf numFmtId="0" fontId="6" fillId="28" borderId="54" xfId="169" applyFont="1" applyFill="1" applyBorder="1" applyAlignment="1">
      <alignment horizontal="left" vertical="top" wrapText="1" indent="3"/>
    </xf>
    <xf numFmtId="0" fontId="6" fillId="28" borderId="53" xfId="169" applyFont="1" applyFill="1" applyBorder="1" applyAlignment="1">
      <alignment horizontal="left" vertical="top" wrapText="1" indent="2"/>
    </xf>
    <xf numFmtId="0" fontId="6" fillId="28" borderId="50" xfId="169" applyFont="1" applyFill="1" applyBorder="1" applyAlignment="1">
      <alignment horizontal="left" vertical="top" wrapText="1" indent="2"/>
    </xf>
    <xf numFmtId="0" fontId="6" fillId="28" borderId="54" xfId="169" applyFont="1" applyFill="1" applyBorder="1" applyAlignment="1">
      <alignment horizontal="left" vertical="top" wrapText="1" indent="2"/>
    </xf>
    <xf numFmtId="0" fontId="6" fillId="28" borderId="53" xfId="169" applyFont="1" applyFill="1" applyBorder="1" applyAlignment="1">
      <alignment horizontal="center" vertical="top" wrapText="1"/>
    </xf>
    <xf numFmtId="0" fontId="6" fillId="28" borderId="51" xfId="169" applyFont="1" applyFill="1" applyBorder="1" applyAlignment="1">
      <alignment horizontal="center" vertical="top" wrapText="1"/>
    </xf>
    <xf numFmtId="0" fontId="64" fillId="0" borderId="51" xfId="169" applyFont="1" applyBorder="1" applyAlignment="1">
      <alignment horizontal="left" vertical="center" wrapText="1"/>
    </xf>
    <xf numFmtId="0" fontId="73" fillId="28" borderId="53" xfId="169" applyFont="1" applyFill="1" applyBorder="1" applyAlignment="1">
      <alignment horizontal="left" vertical="top" wrapText="1" indent="3"/>
    </xf>
    <xf numFmtId="0" fontId="73" fillId="28" borderId="50" xfId="169" applyFont="1" applyFill="1" applyBorder="1" applyAlignment="1">
      <alignment horizontal="left" vertical="top" wrapText="1" indent="3"/>
    </xf>
    <xf numFmtId="0" fontId="73" fillId="28" borderId="54" xfId="169" applyFont="1" applyFill="1" applyBorder="1" applyAlignment="1">
      <alignment horizontal="left" vertical="top" wrapText="1" indent="3"/>
    </xf>
    <xf numFmtId="1" fontId="66" fillId="28" borderId="55" xfId="169" applyNumberFormat="1" applyFont="1" applyFill="1" applyBorder="1" applyAlignment="1">
      <alignment horizontal="left" vertical="top" wrapText="1" shrinkToFit="1"/>
    </xf>
    <xf numFmtId="0" fontId="62" fillId="28" borderId="87" xfId="169" applyFont="1" applyFill="1" applyBorder="1" applyAlignment="1">
      <alignment horizontal="left" vertical="center" wrapText="1"/>
    </xf>
    <xf numFmtId="0" fontId="62" fillId="28" borderId="67" xfId="169" applyFont="1" applyFill="1" applyBorder="1" applyAlignment="1">
      <alignment horizontal="left" vertical="center" wrapText="1"/>
    </xf>
    <xf numFmtId="0" fontId="62" fillId="28" borderId="68" xfId="169" applyFont="1" applyFill="1" applyBorder="1" applyAlignment="1">
      <alignment horizontal="left" vertical="center" wrapText="1"/>
    </xf>
    <xf numFmtId="0" fontId="62" fillId="28" borderId="51" xfId="169" applyFont="1" applyFill="1" applyBorder="1" applyAlignment="1">
      <alignment horizontal="left" vertical="top" wrapText="1"/>
    </xf>
    <xf numFmtId="0" fontId="62" fillId="28" borderId="88" xfId="169" applyFont="1" applyFill="1" applyBorder="1" applyAlignment="1">
      <alignment horizontal="left" vertical="center" wrapText="1"/>
    </xf>
    <xf numFmtId="0" fontId="62" fillId="28" borderId="34" xfId="169" applyFont="1" applyFill="1" applyBorder="1" applyAlignment="1">
      <alignment horizontal="left" vertical="center" wrapText="1"/>
    </xf>
    <xf numFmtId="0" fontId="62" fillId="28" borderId="74" xfId="169" applyFont="1" applyFill="1" applyBorder="1" applyAlignment="1">
      <alignment horizontal="left" vertical="center" wrapText="1"/>
    </xf>
    <xf numFmtId="1" fontId="66" fillId="28" borderId="61" xfId="169" applyNumberFormat="1" applyFont="1" applyFill="1" applyBorder="1" applyAlignment="1">
      <alignment horizontal="left" vertical="top" wrapText="1" shrinkToFit="1"/>
    </xf>
    <xf numFmtId="0" fontId="62" fillId="28" borderId="46" xfId="169" applyFont="1" applyFill="1" applyBorder="1" applyAlignment="1">
      <alignment horizontal="left" vertical="top"/>
    </xf>
    <xf numFmtId="0" fontId="62" fillId="28" borderId="47" xfId="169" applyFont="1" applyFill="1" applyBorder="1" applyAlignment="1">
      <alignment horizontal="left" vertical="top"/>
    </xf>
    <xf numFmtId="0" fontId="62" fillId="28" borderId="64" xfId="169" applyFont="1" applyFill="1" applyBorder="1" applyAlignment="1">
      <alignment horizontal="left" vertical="top"/>
    </xf>
    <xf numFmtId="0" fontId="64" fillId="0" borderId="63" xfId="169" applyFont="1" applyBorder="1" applyAlignment="1">
      <alignment horizontal="left"/>
    </xf>
    <xf numFmtId="0" fontId="64" fillId="0" borderId="47" xfId="169" applyFont="1" applyBorder="1" applyAlignment="1">
      <alignment horizontal="left"/>
    </xf>
    <xf numFmtId="0" fontId="64" fillId="0" borderId="64" xfId="169" applyFont="1" applyBorder="1" applyAlignment="1">
      <alignment horizontal="left"/>
    </xf>
    <xf numFmtId="0" fontId="64" fillId="28" borderId="79" xfId="169" applyFont="1" applyFill="1" applyBorder="1" applyAlignment="1">
      <alignment horizontal="left"/>
    </xf>
    <xf numFmtId="0" fontId="62" fillId="28" borderId="49" xfId="169" applyFont="1" applyFill="1" applyBorder="1" applyAlignment="1">
      <alignment horizontal="left" vertical="top"/>
    </xf>
    <xf numFmtId="0" fontId="62" fillId="28" borderId="50" xfId="169" applyFont="1" applyFill="1" applyBorder="1" applyAlignment="1">
      <alignment horizontal="left" vertical="top"/>
    </xf>
    <xf numFmtId="0" fontId="62" fillId="28" borderId="54" xfId="169" applyFont="1" applyFill="1" applyBorder="1" applyAlignment="1">
      <alignment horizontal="left" vertical="top"/>
    </xf>
    <xf numFmtId="0" fontId="64" fillId="0" borderId="53" xfId="169" applyFont="1" applyBorder="1" applyAlignment="1">
      <alignment horizontal="left"/>
    </xf>
    <xf numFmtId="0" fontId="64" fillId="0" borderId="50" xfId="169" applyFont="1" applyBorder="1" applyAlignment="1">
      <alignment horizontal="left"/>
    </xf>
    <xf numFmtId="0" fontId="64" fillId="0" borderId="54" xfId="169" applyFont="1" applyBorder="1" applyAlignment="1">
      <alignment horizontal="left"/>
    </xf>
    <xf numFmtId="0" fontId="62" fillId="28" borderId="56" xfId="169" applyFont="1" applyFill="1" applyBorder="1" applyAlignment="1">
      <alignment horizontal="center" vertical="top"/>
    </xf>
    <xf numFmtId="0" fontId="62" fillId="28" borderId="76" xfId="169" applyFont="1" applyFill="1" applyBorder="1" applyAlignment="1">
      <alignment horizontal="left" vertical="top"/>
    </xf>
    <xf numFmtId="0" fontId="62" fillId="28" borderId="59" xfId="169" applyFont="1" applyFill="1" applyBorder="1" applyAlignment="1">
      <alignment horizontal="left" vertical="top"/>
    </xf>
    <xf numFmtId="0" fontId="62" fillId="28" borderId="60" xfId="169" applyFont="1" applyFill="1" applyBorder="1" applyAlignment="1">
      <alignment horizontal="left" vertical="top"/>
    </xf>
    <xf numFmtId="0" fontId="64" fillId="0" borderId="58" xfId="169" applyFont="1" applyBorder="1" applyAlignment="1">
      <alignment horizontal="left"/>
    </xf>
    <xf numFmtId="0" fontId="64" fillId="0" borderId="59" xfId="169" applyFont="1" applyBorder="1" applyAlignment="1">
      <alignment horizontal="left"/>
    </xf>
    <xf numFmtId="0" fontId="64" fillId="0" borderId="60" xfId="169" applyFont="1" applyBorder="1" applyAlignment="1">
      <alignment horizontal="left"/>
    </xf>
    <xf numFmtId="0" fontId="62" fillId="28" borderId="62" xfId="169" applyFont="1" applyFill="1" applyBorder="1" applyAlignment="1">
      <alignment horizontal="center" vertical="top"/>
    </xf>
    <xf numFmtId="1" fontId="66" fillId="28" borderId="78" xfId="169" applyNumberFormat="1" applyFont="1" applyFill="1" applyBorder="1" applyAlignment="1">
      <alignment horizontal="center" vertical="top" shrinkToFit="1"/>
    </xf>
    <xf numFmtId="0" fontId="64" fillId="0" borderId="48" xfId="169" applyFont="1" applyBorder="1" applyAlignment="1">
      <alignment horizontal="left" wrapText="1"/>
    </xf>
    <xf numFmtId="0" fontId="6" fillId="28" borderId="76" xfId="169" applyFont="1" applyFill="1" applyBorder="1" applyAlignment="1">
      <alignment horizontal="left" vertical="top" wrapText="1"/>
    </xf>
    <xf numFmtId="0" fontId="6" fillId="28" borderId="59" xfId="169" applyFont="1" applyFill="1" applyBorder="1" applyAlignment="1">
      <alignment horizontal="left" vertical="top" wrapText="1"/>
    </xf>
    <xf numFmtId="0" fontId="6" fillId="28" borderId="60" xfId="169" applyFont="1" applyFill="1" applyBorder="1" applyAlignment="1">
      <alignment horizontal="left" vertical="top" wrapText="1"/>
    </xf>
    <xf numFmtId="1" fontId="66" fillId="28" borderId="78" xfId="169" applyNumberFormat="1" applyFont="1" applyFill="1" applyBorder="1" applyAlignment="1">
      <alignment horizontal="right" vertical="top" wrapText="1" shrinkToFit="1"/>
    </xf>
    <xf numFmtId="0" fontId="62" fillId="28" borderId="46" xfId="169" applyFont="1" applyFill="1" applyBorder="1" applyAlignment="1">
      <alignment vertical="top" wrapText="1"/>
    </xf>
    <xf numFmtId="0" fontId="62" fillId="28" borderId="47" xfId="169" applyFont="1" applyFill="1" applyBorder="1" applyAlignment="1">
      <alignment vertical="top" wrapText="1"/>
    </xf>
    <xf numFmtId="0" fontId="62" fillId="28" borderId="64" xfId="169" applyFont="1" applyFill="1" applyBorder="1" applyAlignment="1">
      <alignment vertical="top" wrapText="1"/>
    </xf>
    <xf numFmtId="1" fontId="66" fillId="28" borderId="78" xfId="169" applyNumberFormat="1" applyFont="1" applyFill="1" applyBorder="1" applyAlignment="1">
      <alignment vertical="top" wrapText="1" shrinkToFit="1"/>
    </xf>
    <xf numFmtId="0" fontId="62" fillId="28" borderId="79" xfId="169" applyFont="1" applyFill="1" applyBorder="1" applyAlignment="1">
      <alignment vertical="top" wrapText="1"/>
    </xf>
    <xf numFmtId="0" fontId="62" fillId="28" borderId="49" xfId="169" applyFont="1" applyFill="1" applyBorder="1" applyAlignment="1">
      <alignment vertical="top" wrapText="1"/>
    </xf>
    <xf numFmtId="0" fontId="62" fillId="28" borderId="50" xfId="169" applyFont="1" applyFill="1" applyBorder="1" applyAlignment="1">
      <alignment vertical="top" wrapText="1"/>
    </xf>
    <xf numFmtId="0" fontId="62" fillId="28" borderId="54" xfId="169" applyFont="1" applyFill="1" applyBorder="1" applyAlignment="1">
      <alignment vertical="top" wrapText="1"/>
    </xf>
    <xf numFmtId="1" fontId="66" fillId="28" borderId="55" xfId="169" applyNumberFormat="1" applyFont="1" applyFill="1" applyBorder="1" applyAlignment="1">
      <alignment vertical="top" wrapText="1" shrinkToFit="1"/>
    </xf>
    <xf numFmtId="0" fontId="62" fillId="28" borderId="56" xfId="169" applyFont="1" applyFill="1" applyBorder="1" applyAlignment="1">
      <alignment vertical="top" wrapText="1"/>
    </xf>
    <xf numFmtId="0" fontId="62" fillId="28" borderId="76" xfId="169" applyFont="1" applyFill="1" applyBorder="1" applyAlignment="1">
      <alignment vertical="top" wrapText="1"/>
    </xf>
    <xf numFmtId="0" fontId="62" fillId="28" borderId="59" xfId="169" applyFont="1" applyFill="1" applyBorder="1" applyAlignment="1">
      <alignment vertical="top" wrapText="1"/>
    </xf>
    <xf numFmtId="0" fontId="62" fillId="28" borderId="60" xfId="169" applyFont="1" applyFill="1" applyBorder="1" applyAlignment="1">
      <alignment vertical="top" wrapText="1"/>
    </xf>
    <xf numFmtId="1" fontId="66" fillId="28" borderId="61" xfId="169" applyNumberFormat="1" applyFont="1" applyFill="1" applyBorder="1" applyAlignment="1">
      <alignment vertical="top" wrapText="1" shrinkToFit="1"/>
    </xf>
    <xf numFmtId="0" fontId="62" fillId="28" borderId="62" xfId="169" applyFont="1" applyFill="1" applyBorder="1" applyAlignment="1">
      <alignment vertical="top" wrapText="1"/>
    </xf>
    <xf numFmtId="0" fontId="67" fillId="28" borderId="38" xfId="169" applyFont="1" applyFill="1" applyBorder="1" applyAlignment="1">
      <alignment horizontal="left" vertical="top" wrapText="1"/>
    </xf>
    <xf numFmtId="0" fontId="67" fillId="28" borderId="39" xfId="169" applyFont="1" applyFill="1" applyBorder="1" applyAlignment="1">
      <alignment horizontal="left" vertical="top" wrapText="1"/>
    </xf>
    <xf numFmtId="0" fontId="67" fillId="28" borderId="81" xfId="169" applyFont="1" applyFill="1" applyBorder="1" applyAlignment="1">
      <alignment horizontal="left" vertical="top" wrapText="1"/>
    </xf>
    <xf numFmtId="0" fontId="62" fillId="28" borderId="82" xfId="169" applyFont="1" applyFill="1" applyBorder="1" applyAlignment="1">
      <alignment horizontal="center" vertical="top"/>
    </xf>
    <xf numFmtId="0" fontId="62" fillId="28" borderId="39" xfId="169" applyFont="1" applyFill="1" applyBorder="1" applyAlignment="1">
      <alignment horizontal="center" vertical="top"/>
    </xf>
    <xf numFmtId="0" fontId="62" fillId="28" borderId="81" xfId="169" applyFont="1" applyFill="1" applyBorder="1" applyAlignment="1">
      <alignment horizontal="center" vertical="top"/>
    </xf>
    <xf numFmtId="0" fontId="5" fillId="28" borderId="63" xfId="169" applyFont="1" applyFill="1" applyBorder="1" applyAlignment="1">
      <alignment horizontal="center" vertical="top" wrapText="1"/>
    </xf>
    <xf numFmtId="0" fontId="5" fillId="28" borderId="47" xfId="169" applyFont="1" applyFill="1" applyBorder="1" applyAlignment="1">
      <alignment horizontal="center" vertical="top" wrapText="1"/>
    </xf>
    <xf numFmtId="0" fontId="5" fillId="28" borderId="64" xfId="169" applyFont="1" applyFill="1" applyBorder="1" applyAlignment="1">
      <alignment horizontal="center" vertical="top" wrapText="1"/>
    </xf>
    <xf numFmtId="0" fontId="5" fillId="28" borderId="82" xfId="169" applyFont="1" applyFill="1" applyBorder="1" applyAlignment="1">
      <alignment horizontal="center" vertical="top" wrapText="1"/>
    </xf>
    <xf numFmtId="0" fontId="5" fillId="28" borderId="39" xfId="169" applyFont="1" applyFill="1" applyBorder="1" applyAlignment="1">
      <alignment horizontal="center" vertical="top" wrapText="1"/>
    </xf>
    <xf numFmtId="0" fontId="5" fillId="28" borderId="81" xfId="169" applyFont="1" applyFill="1" applyBorder="1" applyAlignment="1">
      <alignment horizontal="center" vertical="top" wrapText="1"/>
    </xf>
    <xf numFmtId="0" fontId="64" fillId="0" borderId="83" xfId="169" applyFont="1" applyBorder="1" applyAlignment="1">
      <alignment horizontal="left" vertical="top"/>
    </xf>
    <xf numFmtId="0" fontId="67" fillId="28" borderId="41" xfId="169" applyFont="1" applyFill="1" applyBorder="1" applyAlignment="1">
      <alignment horizontal="left" vertical="top" wrapText="1"/>
    </xf>
    <xf numFmtId="0" fontId="67" fillId="28" borderId="0" xfId="169" applyFont="1" applyFill="1" applyAlignment="1">
      <alignment horizontal="left" vertical="top" wrapText="1"/>
    </xf>
    <xf numFmtId="0" fontId="67" fillId="28" borderId="71" xfId="169" applyFont="1" applyFill="1" applyBorder="1" applyAlignment="1">
      <alignment horizontal="left" vertical="top" wrapText="1"/>
    </xf>
    <xf numFmtId="0" fontId="62" fillId="28" borderId="70" xfId="169" applyFont="1" applyFill="1" applyBorder="1" applyAlignment="1">
      <alignment horizontal="center" vertical="top"/>
    </xf>
    <xf numFmtId="0" fontId="62" fillId="28" borderId="0" xfId="169" applyFont="1" applyFill="1" applyAlignment="1">
      <alignment horizontal="center" vertical="top"/>
    </xf>
    <xf numFmtId="0" fontId="62" fillId="28" borderId="71" xfId="169" applyFont="1" applyFill="1" applyBorder="1" applyAlignment="1">
      <alignment horizontal="center" vertical="top"/>
    </xf>
    <xf numFmtId="0" fontId="5" fillId="28" borderId="53" xfId="169" applyFont="1" applyFill="1" applyBorder="1" applyAlignment="1">
      <alignment horizontal="center" vertical="top" wrapText="1"/>
    </xf>
    <xf numFmtId="0" fontId="5" fillId="28" borderId="50" xfId="169" applyFont="1" applyFill="1" applyBorder="1" applyAlignment="1">
      <alignment horizontal="center" vertical="top" wrapText="1"/>
    </xf>
    <xf numFmtId="0" fontId="5" fillId="28" borderId="54" xfId="169" applyFont="1" applyFill="1" applyBorder="1" applyAlignment="1">
      <alignment horizontal="center" vertical="top" wrapText="1"/>
    </xf>
    <xf numFmtId="0" fontId="5" fillId="28" borderId="66" xfId="169" applyFont="1" applyFill="1" applyBorder="1" applyAlignment="1">
      <alignment horizontal="center" vertical="top" wrapText="1"/>
    </xf>
    <xf numFmtId="0" fontId="5" fillId="28" borderId="67" xfId="169" applyFont="1" applyFill="1" applyBorder="1" applyAlignment="1">
      <alignment horizontal="center" vertical="top" wrapText="1"/>
    </xf>
    <xf numFmtId="0" fontId="5" fillId="28" borderId="68" xfId="169" applyFont="1" applyFill="1" applyBorder="1" applyAlignment="1">
      <alignment horizontal="center" vertical="top" wrapText="1"/>
    </xf>
    <xf numFmtId="0" fontId="5" fillId="28" borderId="70" xfId="169" applyFont="1" applyFill="1" applyBorder="1" applyAlignment="1">
      <alignment horizontal="center" vertical="top" wrapText="1"/>
    </xf>
    <xf numFmtId="0" fontId="5" fillId="28" borderId="0" xfId="169" applyFont="1" applyFill="1" applyAlignment="1">
      <alignment horizontal="center" vertical="top" wrapText="1"/>
    </xf>
    <xf numFmtId="0" fontId="5" fillId="28" borderId="71" xfId="169" applyFont="1" applyFill="1" applyBorder="1" applyAlignment="1">
      <alignment horizontal="center" vertical="top" wrapText="1"/>
    </xf>
    <xf numFmtId="0" fontId="64" fillId="0" borderId="89" xfId="169" applyFont="1" applyBorder="1" applyAlignment="1">
      <alignment horizontal="left" vertical="top"/>
    </xf>
    <xf numFmtId="0" fontId="67" fillId="28" borderId="43" xfId="169" applyFont="1" applyFill="1" applyBorder="1" applyAlignment="1">
      <alignment horizontal="left" vertical="top" wrapText="1"/>
    </xf>
    <xf numFmtId="0" fontId="67" fillId="28" borderId="44" xfId="169" applyFont="1" applyFill="1" applyBorder="1" applyAlignment="1">
      <alignment horizontal="left" vertical="top" wrapText="1"/>
    </xf>
    <xf numFmtId="0" fontId="67" fillId="28" borderId="84" xfId="169" applyFont="1" applyFill="1" applyBorder="1" applyAlignment="1">
      <alignment horizontal="left" vertical="top" wrapText="1"/>
    </xf>
    <xf numFmtId="0" fontId="62" fillId="28" borderId="85" xfId="169" applyFont="1" applyFill="1" applyBorder="1" applyAlignment="1">
      <alignment horizontal="center" vertical="top"/>
    </xf>
    <xf numFmtId="0" fontId="62" fillId="28" borderId="44" xfId="169" applyFont="1" applyFill="1" applyBorder="1" applyAlignment="1">
      <alignment horizontal="center" vertical="top"/>
    </xf>
    <xf numFmtId="0" fontId="62" fillId="28" borderId="84" xfId="169" applyFont="1" applyFill="1" applyBorder="1" applyAlignment="1">
      <alignment horizontal="center" vertical="top"/>
    </xf>
    <xf numFmtId="0" fontId="84" fillId="28" borderId="53" xfId="169" applyFont="1" applyFill="1" applyBorder="1" applyAlignment="1">
      <alignment horizontal="center" vertical="top" wrapText="1"/>
    </xf>
    <xf numFmtId="0" fontId="84" fillId="28" borderId="50" xfId="169" applyFont="1" applyFill="1" applyBorder="1" applyAlignment="1">
      <alignment horizontal="center" vertical="top" wrapText="1"/>
    </xf>
    <xf numFmtId="0" fontId="84" fillId="28" borderId="54" xfId="169" applyFont="1" applyFill="1" applyBorder="1" applyAlignment="1">
      <alignment horizontal="center" vertical="top" wrapText="1"/>
    </xf>
    <xf numFmtId="0" fontId="5" fillId="28" borderId="85" xfId="169" applyFont="1" applyFill="1" applyBorder="1" applyAlignment="1">
      <alignment horizontal="center" vertical="top" wrapText="1"/>
    </xf>
    <xf numFmtId="0" fontId="5" fillId="28" borderId="44" xfId="169" applyFont="1" applyFill="1" applyBorder="1" applyAlignment="1">
      <alignment horizontal="center" vertical="top" wrapText="1"/>
    </xf>
    <xf numFmtId="0" fontId="5" fillId="28" borderId="84" xfId="169" applyFont="1" applyFill="1" applyBorder="1" applyAlignment="1">
      <alignment horizontal="center" vertical="top" wrapText="1"/>
    </xf>
    <xf numFmtId="0" fontId="64" fillId="0" borderId="86" xfId="169" applyFont="1" applyBorder="1" applyAlignment="1">
      <alignment horizontal="left" vertical="top"/>
    </xf>
    <xf numFmtId="0" fontId="64" fillId="28" borderId="49" xfId="169" applyFont="1" applyFill="1" applyBorder="1" applyAlignment="1">
      <alignment horizontal="left" vertical="top"/>
    </xf>
    <xf numFmtId="0" fontId="64" fillId="28" borderId="50" xfId="169" applyFont="1" applyFill="1" applyBorder="1" applyAlignment="1">
      <alignment horizontal="left" vertical="top"/>
    </xf>
    <xf numFmtId="0" fontId="64" fillId="28" borderId="54" xfId="169" applyFont="1" applyFill="1" applyBorder="1" applyAlignment="1">
      <alignment horizontal="left" vertical="top"/>
    </xf>
    <xf numFmtId="0" fontId="64" fillId="0" borderId="53" xfId="169" applyFont="1" applyBorder="1" applyAlignment="1">
      <alignment horizontal="left" vertical="center"/>
    </xf>
    <xf numFmtId="0" fontId="64" fillId="0" borderId="50" xfId="169" applyFont="1" applyBorder="1" applyAlignment="1">
      <alignment horizontal="left" vertical="center"/>
    </xf>
    <xf numFmtId="0" fontId="64" fillId="0" borderId="54" xfId="169" applyFont="1" applyBorder="1" applyAlignment="1">
      <alignment horizontal="left" vertical="center"/>
    </xf>
    <xf numFmtId="0" fontId="62" fillId="28" borderId="56" xfId="169" applyFont="1" applyFill="1" applyBorder="1" applyAlignment="1">
      <alignment horizontal="center" vertical="center"/>
    </xf>
    <xf numFmtId="0" fontId="62" fillId="28" borderId="53" xfId="169" applyFont="1" applyFill="1" applyBorder="1" applyAlignment="1">
      <alignment horizontal="center" vertical="center"/>
    </xf>
    <xf numFmtId="0" fontId="62" fillId="28" borderId="50" xfId="169" applyFont="1" applyFill="1" applyBorder="1" applyAlignment="1">
      <alignment horizontal="center" vertical="center"/>
    </xf>
    <xf numFmtId="0" fontId="62" fillId="28" borderId="54" xfId="169" applyFont="1" applyFill="1" applyBorder="1" applyAlignment="1">
      <alignment horizontal="center" vertical="center"/>
    </xf>
    <xf numFmtId="1" fontId="66" fillId="28" borderId="53" xfId="169" applyNumberFormat="1" applyFont="1" applyFill="1" applyBorder="1" applyAlignment="1">
      <alignment horizontal="center" vertical="center" shrinkToFit="1"/>
    </xf>
    <xf numFmtId="1" fontId="66" fillId="28" borderId="50" xfId="169" applyNumberFormat="1" applyFont="1" applyFill="1" applyBorder="1" applyAlignment="1">
      <alignment horizontal="center" vertical="center" shrinkToFit="1"/>
    </xf>
    <xf numFmtId="1" fontId="66" fillId="28" borderId="54" xfId="169" applyNumberFormat="1" applyFont="1" applyFill="1" applyBorder="1" applyAlignment="1">
      <alignment horizontal="center" vertical="center" shrinkToFit="1"/>
    </xf>
    <xf numFmtId="0" fontId="62" fillId="28" borderId="66" xfId="169" applyFont="1" applyFill="1" applyBorder="1" applyAlignment="1">
      <alignment horizontal="center" vertical="center"/>
    </xf>
    <xf numFmtId="0" fontId="62" fillId="28" borderId="67" xfId="169" applyFont="1" applyFill="1" applyBorder="1" applyAlignment="1">
      <alignment horizontal="center" vertical="center"/>
    </xf>
    <xf numFmtId="1" fontId="66" fillId="28" borderId="61" xfId="169" applyNumberFormat="1" applyFont="1" applyFill="1" applyBorder="1" applyAlignment="1">
      <alignment horizontal="right" vertical="center" shrinkToFit="1"/>
    </xf>
    <xf numFmtId="0" fontId="64" fillId="0" borderId="58" xfId="169" applyFont="1" applyBorder="1" applyAlignment="1">
      <alignment horizontal="left" vertical="center"/>
    </xf>
    <xf numFmtId="0" fontId="64" fillId="0" borderId="60" xfId="169" applyFont="1" applyBorder="1" applyAlignment="1">
      <alignment horizontal="left" vertical="center"/>
    </xf>
    <xf numFmtId="0" fontId="64" fillId="0" borderId="59" xfId="169" applyFont="1" applyBorder="1" applyAlignment="1">
      <alignment horizontal="left" vertical="center"/>
    </xf>
    <xf numFmtId="0" fontId="62" fillId="28" borderId="62" xfId="169" applyFont="1" applyFill="1" applyBorder="1" applyAlignment="1">
      <alignment horizontal="center" vertical="center"/>
    </xf>
    <xf numFmtId="0" fontId="62" fillId="28" borderId="63" xfId="169" applyFont="1" applyFill="1" applyBorder="1" applyAlignment="1">
      <alignment horizontal="center" vertical="top" wrapText="1"/>
    </xf>
    <xf numFmtId="0" fontId="62" fillId="28" borderId="47" xfId="169" applyFont="1" applyFill="1" applyBorder="1" applyAlignment="1">
      <alignment horizontal="center" vertical="top" wrapText="1"/>
    </xf>
    <xf numFmtId="0" fontId="62" fillId="28" borderId="64" xfId="169" applyFont="1" applyFill="1" applyBorder="1" applyAlignment="1">
      <alignment horizontal="center" vertical="top" wrapText="1"/>
    </xf>
    <xf numFmtId="0" fontId="62" fillId="28" borderId="63" xfId="169" applyFont="1" applyFill="1" applyBorder="1" applyAlignment="1">
      <alignment horizontal="left" vertical="top" wrapText="1" indent="5"/>
    </xf>
    <xf numFmtId="0" fontId="62" fillId="28" borderId="47" xfId="169" applyFont="1" applyFill="1" applyBorder="1" applyAlignment="1">
      <alignment horizontal="left" vertical="top" wrapText="1" indent="5"/>
    </xf>
    <xf numFmtId="0" fontId="62" fillId="28" borderId="64" xfId="169" applyFont="1" applyFill="1" applyBorder="1" applyAlignment="1">
      <alignment horizontal="left" vertical="top" wrapText="1" indent="5"/>
    </xf>
    <xf numFmtId="0" fontId="64" fillId="0" borderId="83" xfId="169" applyFont="1" applyBorder="1" applyAlignment="1">
      <alignment horizontal="left" vertical="top" wrapText="1"/>
    </xf>
    <xf numFmtId="0" fontId="62" fillId="28" borderId="53" xfId="169" applyFont="1" applyFill="1" applyBorder="1" applyAlignment="1">
      <alignment horizontal="left" vertical="top" wrapText="1" indent="3"/>
    </xf>
    <xf numFmtId="0" fontId="62" fillId="28" borderId="50" xfId="169" applyFont="1" applyFill="1" applyBorder="1" applyAlignment="1">
      <alignment horizontal="left" vertical="top" wrapText="1" indent="3"/>
    </xf>
    <xf numFmtId="0" fontId="62" fillId="28" borderId="54" xfId="169" applyFont="1" applyFill="1" applyBorder="1" applyAlignment="1">
      <alignment horizontal="left" vertical="top" wrapText="1" indent="3"/>
    </xf>
    <xf numFmtId="0" fontId="62" fillId="28" borderId="53" xfId="169" applyFont="1" applyFill="1" applyBorder="1" applyAlignment="1">
      <alignment horizontal="left" vertical="top" wrapText="1" indent="4"/>
    </xf>
    <xf numFmtId="0" fontId="62" fillId="28" borderId="50" xfId="169" applyFont="1" applyFill="1" applyBorder="1" applyAlignment="1">
      <alignment horizontal="left" vertical="top" wrapText="1" indent="4"/>
    </xf>
    <xf numFmtId="0" fontId="62" fillId="28" borderId="54" xfId="169" applyFont="1" applyFill="1" applyBorder="1" applyAlignment="1">
      <alignment horizontal="left" vertical="top" wrapText="1" indent="4"/>
    </xf>
    <xf numFmtId="0" fontId="62" fillId="28" borderId="66" xfId="169" applyFont="1" applyFill="1" applyBorder="1" applyAlignment="1">
      <alignment horizontal="center" vertical="center" wrapText="1"/>
    </xf>
    <xf numFmtId="0" fontId="62" fillId="28" borderId="67" xfId="169" applyFont="1" applyFill="1" applyBorder="1" applyAlignment="1">
      <alignment horizontal="center" vertical="center" wrapText="1"/>
    </xf>
    <xf numFmtId="0" fontId="62" fillId="28" borderId="68" xfId="169" applyFont="1" applyFill="1" applyBorder="1" applyAlignment="1">
      <alignment horizontal="center" vertical="center" wrapText="1"/>
    </xf>
    <xf numFmtId="0" fontId="62" fillId="28" borderId="66" xfId="169" applyFont="1" applyFill="1" applyBorder="1" applyAlignment="1">
      <alignment horizontal="left" vertical="center" wrapText="1" indent="1"/>
    </xf>
    <xf numFmtId="0" fontId="62" fillId="28" borderId="67" xfId="169" applyFont="1" applyFill="1" applyBorder="1" applyAlignment="1">
      <alignment horizontal="left" vertical="center" wrapText="1" indent="1"/>
    </xf>
    <xf numFmtId="0" fontId="62" fillId="28" borderId="68" xfId="169" applyFont="1" applyFill="1" applyBorder="1" applyAlignment="1">
      <alignment horizontal="left" vertical="center" wrapText="1" indent="1"/>
    </xf>
    <xf numFmtId="0" fontId="64" fillId="0" borderId="89" xfId="169" applyFont="1" applyBorder="1" applyAlignment="1">
      <alignment horizontal="left" vertical="top" wrapText="1"/>
    </xf>
    <xf numFmtId="0" fontId="62" fillId="28" borderId="53" xfId="169" applyFont="1" applyFill="1" applyBorder="1" applyAlignment="1">
      <alignment horizontal="left" vertical="top" wrapText="1" indent="1"/>
    </xf>
    <xf numFmtId="0" fontId="62" fillId="28" borderId="50" xfId="169" applyFont="1" applyFill="1" applyBorder="1" applyAlignment="1">
      <alignment horizontal="left" vertical="top" wrapText="1" indent="1"/>
    </xf>
    <xf numFmtId="0" fontId="62" fillId="28" borderId="54" xfId="169" applyFont="1" applyFill="1" applyBorder="1" applyAlignment="1">
      <alignment horizontal="left" vertical="top" wrapText="1" indent="1"/>
    </xf>
    <xf numFmtId="0" fontId="62" fillId="28" borderId="85" xfId="169" applyFont="1" applyFill="1" applyBorder="1" applyAlignment="1">
      <alignment horizontal="center" vertical="center" wrapText="1"/>
    </xf>
    <xf numFmtId="0" fontId="62" fillId="28" borderId="44" xfId="169" applyFont="1" applyFill="1" applyBorder="1" applyAlignment="1">
      <alignment horizontal="center" vertical="center" wrapText="1"/>
    </xf>
    <xf numFmtId="0" fontId="62" fillId="28" borderId="84" xfId="169" applyFont="1" applyFill="1" applyBorder="1" applyAlignment="1">
      <alignment horizontal="center" vertical="center" wrapText="1"/>
    </xf>
    <xf numFmtId="0" fontId="62" fillId="28" borderId="85" xfId="169" applyFont="1" applyFill="1" applyBorder="1" applyAlignment="1">
      <alignment horizontal="left" vertical="center" wrapText="1" indent="1"/>
    </xf>
    <xf numFmtId="0" fontId="62" fillId="28" borderId="44" xfId="169" applyFont="1" applyFill="1" applyBorder="1" applyAlignment="1">
      <alignment horizontal="left" vertical="center" wrapText="1" indent="1"/>
    </xf>
    <xf numFmtId="0" fontId="62" fillId="28" borderId="84" xfId="169" applyFont="1" applyFill="1" applyBorder="1" applyAlignment="1">
      <alignment horizontal="left" vertical="center" wrapText="1" indent="1"/>
    </xf>
    <xf numFmtId="0" fontId="64" fillId="0" borderId="86" xfId="169" applyFont="1" applyBorder="1" applyAlignment="1">
      <alignment horizontal="left" vertical="top" wrapText="1"/>
    </xf>
    <xf numFmtId="0" fontId="62" fillId="28" borderId="49" xfId="169" applyFont="1" applyFill="1" applyBorder="1" applyAlignment="1">
      <alignment vertical="top"/>
    </xf>
    <xf numFmtId="0" fontId="62" fillId="28" borderId="50" xfId="169" applyFont="1" applyFill="1" applyBorder="1" applyAlignment="1">
      <alignment vertical="top"/>
    </xf>
    <xf numFmtId="0" fontId="62" fillId="28" borderId="54" xfId="169" applyFont="1" applyFill="1" applyBorder="1" applyAlignment="1">
      <alignment vertical="top"/>
    </xf>
    <xf numFmtId="3" fontId="64" fillId="0" borderId="53" xfId="169" applyNumberFormat="1" applyFont="1" applyBorder="1" applyAlignment="1">
      <alignment horizontal="left" vertical="center" wrapText="1"/>
    </xf>
    <xf numFmtId="0" fontId="64" fillId="28" borderId="49" xfId="169" applyFont="1" applyFill="1" applyBorder="1" applyAlignment="1">
      <alignment vertical="top"/>
    </xf>
    <xf numFmtId="0" fontId="64" fillId="28" borderId="50" xfId="169" applyFont="1" applyFill="1" applyBorder="1" applyAlignment="1">
      <alignment vertical="top"/>
    </xf>
    <xf numFmtId="0" fontId="64" fillId="28" borderId="54" xfId="169" applyFont="1" applyFill="1" applyBorder="1" applyAlignment="1">
      <alignment vertical="top"/>
    </xf>
    <xf numFmtId="0" fontId="64" fillId="28" borderId="76" xfId="169" applyFont="1" applyFill="1" applyBorder="1" applyAlignment="1">
      <alignment vertical="top"/>
    </xf>
    <xf numFmtId="0" fontId="64" fillId="28" borderId="59" xfId="169" applyFont="1" applyFill="1" applyBorder="1" applyAlignment="1">
      <alignment vertical="top"/>
    </xf>
    <xf numFmtId="0" fontId="64" fillId="28" borderId="60" xfId="169" applyFont="1" applyFill="1" applyBorder="1" applyAlignment="1">
      <alignment vertical="top"/>
    </xf>
    <xf numFmtId="1" fontId="66" fillId="28" borderId="61" xfId="169" applyNumberFormat="1" applyFont="1" applyFill="1" applyBorder="1" applyAlignment="1">
      <alignment horizontal="left" vertical="top" shrinkToFit="1"/>
    </xf>
    <xf numFmtId="0" fontId="64" fillId="32" borderId="35" xfId="169" applyFont="1" applyFill="1" applyBorder="1" applyAlignment="1">
      <alignment horizontal="left" vertical="top" wrapText="1"/>
    </xf>
    <xf numFmtId="0" fontId="64" fillId="32" borderId="36" xfId="169" applyFont="1" applyFill="1" applyBorder="1" applyAlignment="1">
      <alignment horizontal="left" vertical="top" wrapText="1"/>
    </xf>
    <xf numFmtId="0" fontId="64" fillId="32" borderId="37" xfId="169" applyFont="1" applyFill="1" applyBorder="1" applyAlignment="1">
      <alignment horizontal="left" vertical="top" wrapText="1"/>
    </xf>
    <xf numFmtId="0" fontId="64" fillId="28" borderId="46" xfId="169" applyFont="1" applyFill="1" applyBorder="1" applyAlignment="1">
      <alignment horizontal="left" wrapText="1"/>
    </xf>
    <xf numFmtId="0" fontId="64" fillId="28" borderId="47" xfId="169" applyFont="1" applyFill="1" applyBorder="1" applyAlignment="1">
      <alignment horizontal="left" wrapText="1"/>
    </xf>
    <xf numFmtId="0" fontId="64" fillId="28" borderId="64" xfId="169" applyFont="1" applyFill="1" applyBorder="1" applyAlignment="1">
      <alignment horizontal="left" wrapText="1"/>
    </xf>
    <xf numFmtId="0" fontId="64" fillId="28" borderId="78" xfId="169" applyFont="1" applyFill="1" applyBorder="1" applyAlignment="1">
      <alignment horizontal="left" wrapText="1"/>
    </xf>
    <xf numFmtId="0" fontId="62" fillId="0" borderId="63" xfId="169" applyFont="1" applyBorder="1" applyAlignment="1">
      <alignment horizontal="left" vertical="top" wrapText="1" indent="1"/>
    </xf>
    <xf numFmtId="0" fontId="62" fillId="0" borderId="47" xfId="169" applyFont="1" applyBorder="1" applyAlignment="1">
      <alignment horizontal="left" vertical="top" wrapText="1" indent="1"/>
    </xf>
    <xf numFmtId="0" fontId="62" fillId="0" borderId="64" xfId="169" applyFont="1" applyBorder="1" applyAlignment="1">
      <alignment horizontal="left" vertical="top" wrapText="1" indent="1"/>
    </xf>
    <xf numFmtId="0" fontId="64" fillId="28" borderId="79" xfId="169" applyFont="1" applyFill="1" applyBorder="1" applyAlignment="1">
      <alignment horizontal="left" wrapText="1"/>
    </xf>
    <xf numFmtId="0" fontId="2" fillId="28" borderId="49" xfId="169" applyFont="1" applyFill="1" applyBorder="1" applyAlignment="1">
      <alignment horizontal="left" vertical="top" wrapText="1"/>
    </xf>
    <xf numFmtId="0" fontId="2" fillId="28" borderId="50" xfId="169" applyFont="1" applyFill="1" applyBorder="1" applyAlignment="1">
      <alignment horizontal="left" vertical="top" wrapText="1"/>
    </xf>
    <xf numFmtId="0" fontId="2" fillId="28" borderId="54" xfId="169" applyFont="1" applyFill="1" applyBorder="1" applyAlignment="1">
      <alignment horizontal="left" vertical="top" wrapText="1"/>
    </xf>
    <xf numFmtId="1" fontId="86" fillId="28" borderId="55" xfId="169" applyNumberFormat="1" applyFont="1" applyFill="1" applyBorder="1" applyAlignment="1">
      <alignment horizontal="right" vertical="top" shrinkToFit="1"/>
    </xf>
    <xf numFmtId="0" fontId="68" fillId="0" borderId="53" xfId="169" applyFont="1" applyBorder="1" applyAlignment="1">
      <alignment horizontal="left" wrapText="1"/>
    </xf>
    <xf numFmtId="0" fontId="68" fillId="0" borderId="50" xfId="169" applyFont="1" applyBorder="1" applyAlignment="1">
      <alignment horizontal="left" wrapText="1"/>
    </xf>
    <xf numFmtId="0" fontId="68" fillId="0" borderId="54" xfId="169" applyFont="1" applyBorder="1" applyAlignment="1">
      <alignment horizontal="left" wrapText="1"/>
    </xf>
    <xf numFmtId="0" fontId="87" fillId="28" borderId="49" xfId="169" applyFont="1" applyFill="1" applyBorder="1" applyAlignment="1">
      <alignment horizontal="left" vertical="top" wrapText="1"/>
    </xf>
    <xf numFmtId="0" fontId="87" fillId="28" borderId="50" xfId="169" applyFont="1" applyFill="1" applyBorder="1" applyAlignment="1">
      <alignment horizontal="left" vertical="top" wrapText="1"/>
    </xf>
    <xf numFmtId="0" fontId="87" fillId="28" borderId="54" xfId="169" applyFont="1" applyFill="1" applyBorder="1" applyAlignment="1">
      <alignment horizontal="left" vertical="top" wrapText="1"/>
    </xf>
    <xf numFmtId="0" fontId="87" fillId="30" borderId="49" xfId="169" applyFont="1" applyFill="1" applyBorder="1" applyAlignment="1">
      <alignment horizontal="center" vertical="top" wrapText="1"/>
    </xf>
    <xf numFmtId="0" fontId="87" fillId="30" borderId="50" xfId="169" applyFont="1" applyFill="1" applyBorder="1" applyAlignment="1">
      <alignment horizontal="center" vertical="top" wrapText="1"/>
    </xf>
    <xf numFmtId="0" fontId="87" fillId="30" borderId="51" xfId="169" applyFont="1" applyFill="1" applyBorder="1" applyAlignment="1">
      <alignment horizontal="center" vertical="top" wrapText="1"/>
    </xf>
    <xf numFmtId="0" fontId="87" fillId="28" borderId="76" xfId="169" applyFont="1" applyFill="1" applyBorder="1" applyAlignment="1">
      <alignment horizontal="left" vertical="top" wrapText="1"/>
    </xf>
    <xf numFmtId="0" fontId="87" fillId="28" borderId="59" xfId="169" applyFont="1" applyFill="1" applyBorder="1" applyAlignment="1">
      <alignment horizontal="left" vertical="top" wrapText="1"/>
    </xf>
    <xf numFmtId="0" fontId="87" fillId="28" borderId="60" xfId="169" applyFont="1" applyFill="1" applyBorder="1" applyAlignment="1">
      <alignment horizontal="left" vertical="top" wrapText="1"/>
    </xf>
    <xf numFmtId="1" fontId="86" fillId="28" borderId="61" xfId="169" applyNumberFormat="1" applyFont="1" applyFill="1" applyBorder="1" applyAlignment="1">
      <alignment horizontal="right" vertical="top" shrinkToFit="1"/>
    </xf>
    <xf numFmtId="0" fontId="68" fillId="0" borderId="58" xfId="169" applyFont="1" applyBorder="1" applyAlignment="1">
      <alignment horizontal="left" wrapText="1"/>
    </xf>
    <xf numFmtId="0" fontId="68" fillId="0" borderId="59" xfId="169" applyFont="1" applyBorder="1" applyAlignment="1">
      <alignment horizontal="left" wrapText="1"/>
    </xf>
    <xf numFmtId="0" fontId="68" fillId="0" borderId="60" xfId="169" applyFont="1" applyBorder="1" applyAlignment="1">
      <alignment horizontal="left" wrapText="1"/>
    </xf>
    <xf numFmtId="0" fontId="68" fillId="33" borderId="35" xfId="169" applyFont="1" applyFill="1" applyBorder="1" applyAlignment="1">
      <alignment horizontal="left" vertical="top" wrapText="1"/>
    </xf>
    <xf numFmtId="0" fontId="68" fillId="33" borderId="36" xfId="169" applyFont="1" applyFill="1" applyBorder="1" applyAlignment="1">
      <alignment horizontal="left" vertical="top" wrapText="1"/>
    </xf>
    <xf numFmtId="0" fontId="68" fillId="33" borderId="37" xfId="169" applyFont="1" applyFill="1" applyBorder="1" applyAlignment="1">
      <alignment horizontal="left" vertical="top" wrapText="1"/>
    </xf>
    <xf numFmtId="0" fontId="68" fillId="32" borderId="35" xfId="169" applyFont="1" applyFill="1" applyBorder="1" applyAlignment="1">
      <alignment horizontal="left" vertical="top" wrapText="1"/>
    </xf>
    <xf numFmtId="0" fontId="68" fillId="32" borderId="36" xfId="169" applyFont="1" applyFill="1" applyBorder="1" applyAlignment="1">
      <alignment horizontal="left" vertical="top" wrapText="1"/>
    </xf>
    <xf numFmtId="0" fontId="68" fillId="32" borderId="37" xfId="169" applyFont="1" applyFill="1" applyBorder="1" applyAlignment="1">
      <alignment horizontal="left" vertical="top" wrapText="1"/>
    </xf>
    <xf numFmtId="0" fontId="2" fillId="28" borderId="46" xfId="169" applyFont="1" applyFill="1" applyBorder="1" applyAlignment="1">
      <alignment horizontal="left" vertical="top" wrapText="1"/>
    </xf>
    <xf numFmtId="0" fontId="2" fillId="28" borderId="47" xfId="169" applyFont="1" applyFill="1" applyBorder="1" applyAlignment="1">
      <alignment horizontal="left" vertical="top" wrapText="1"/>
    </xf>
    <xf numFmtId="0" fontId="2" fillId="28" borderId="64" xfId="169" applyFont="1" applyFill="1" applyBorder="1" applyAlignment="1">
      <alignment horizontal="left" vertical="top" wrapText="1"/>
    </xf>
    <xf numFmtId="1" fontId="86" fillId="28" borderId="78" xfId="169" applyNumberFormat="1" applyFont="1" applyFill="1" applyBorder="1" applyAlignment="1">
      <alignment horizontal="right" vertical="top" shrinkToFit="1"/>
    </xf>
    <xf numFmtId="0" fontId="68" fillId="0" borderId="63" xfId="169" applyFont="1" applyBorder="1" applyAlignment="1">
      <alignment horizontal="left" wrapText="1"/>
    </xf>
    <xf numFmtId="0" fontId="68" fillId="0" borderId="47" xfId="169" applyFont="1" applyBorder="1" applyAlignment="1">
      <alignment horizontal="left" wrapText="1"/>
    </xf>
    <xf numFmtId="0" fontId="68" fillId="0" borderId="64" xfId="169" applyFont="1" applyBorder="1" applyAlignment="1">
      <alignment horizontal="left" wrapText="1"/>
    </xf>
    <xf numFmtId="0" fontId="64" fillId="28" borderId="49" xfId="169" applyFont="1" applyFill="1" applyBorder="1" applyAlignment="1">
      <alignment horizontal="left" vertical="top"/>
    </xf>
    <xf numFmtId="0" fontId="64" fillId="28" borderId="50" xfId="169" applyFont="1" applyFill="1" applyBorder="1" applyAlignment="1">
      <alignment horizontal="left" vertical="top"/>
    </xf>
    <xf numFmtId="0" fontId="64" fillId="28" borderId="54" xfId="169" applyFont="1" applyFill="1" applyBorder="1" applyAlignment="1">
      <alignment horizontal="left" vertical="top"/>
    </xf>
    <xf numFmtId="0" fontId="64" fillId="28" borderId="38" xfId="169" applyFont="1" applyFill="1" applyBorder="1" applyAlignment="1">
      <alignment horizontal="left" vertical="top" wrapText="1"/>
    </xf>
    <xf numFmtId="0" fontId="64" fillId="28" borderId="39" xfId="169" applyFont="1" applyFill="1" applyBorder="1" applyAlignment="1">
      <alignment horizontal="left" vertical="top" wrapText="1"/>
    </xf>
    <xf numFmtId="0" fontId="64" fillId="28" borderId="81" xfId="169" applyFont="1" applyFill="1" applyBorder="1" applyAlignment="1">
      <alignment horizontal="left" vertical="top" wrapText="1"/>
    </xf>
    <xf numFmtId="0" fontId="62" fillId="28" borderId="82" xfId="169" applyFont="1" applyFill="1" applyBorder="1" applyAlignment="1">
      <alignment horizontal="center" vertical="top" wrapText="1"/>
    </xf>
    <xf numFmtId="0" fontId="62" fillId="28" borderId="39" xfId="169" applyFont="1" applyFill="1" applyBorder="1" applyAlignment="1">
      <alignment horizontal="center" vertical="top" wrapText="1"/>
    </xf>
    <xf numFmtId="0" fontId="62" fillId="28" borderId="81" xfId="169" applyFont="1" applyFill="1" applyBorder="1" applyAlignment="1">
      <alignment horizontal="center" vertical="top" wrapText="1"/>
    </xf>
    <xf numFmtId="0" fontId="64" fillId="28" borderId="41" xfId="169" applyFont="1" applyFill="1" applyBorder="1" applyAlignment="1">
      <alignment horizontal="left" vertical="top" wrapText="1"/>
    </xf>
    <xf numFmtId="0" fontId="64" fillId="28" borderId="0" xfId="169" applyFont="1" applyFill="1" applyAlignment="1">
      <alignment horizontal="left" vertical="top" wrapText="1"/>
    </xf>
    <xf numFmtId="0" fontId="64" fillId="28" borderId="71" xfId="169" applyFont="1" applyFill="1" applyBorder="1" applyAlignment="1">
      <alignment horizontal="left" vertical="top" wrapText="1"/>
    </xf>
    <xf numFmtId="0" fontId="62" fillId="28" borderId="70" xfId="169" applyFont="1" applyFill="1" applyBorder="1" applyAlignment="1">
      <alignment horizontal="center" vertical="top" wrapText="1"/>
    </xf>
    <xf numFmtId="0" fontId="62" fillId="28" borderId="0" xfId="169" applyFont="1" applyFill="1" applyAlignment="1">
      <alignment horizontal="center" vertical="top" wrapText="1"/>
    </xf>
    <xf numFmtId="0" fontId="62" fillId="28" borderId="71" xfId="169" applyFont="1" applyFill="1" applyBorder="1" applyAlignment="1">
      <alignment horizontal="center" vertical="top" wrapText="1"/>
    </xf>
    <xf numFmtId="0" fontId="73" fillId="28" borderId="66" xfId="169" applyFont="1" applyFill="1" applyBorder="1" applyAlignment="1">
      <alignment horizontal="left" vertical="center" wrapText="1"/>
    </xf>
    <xf numFmtId="0" fontId="73" fillId="28" borderId="67" xfId="169" applyFont="1" applyFill="1" applyBorder="1" applyAlignment="1">
      <alignment horizontal="left" vertical="center" wrapText="1"/>
    </xf>
    <xf numFmtId="0" fontId="73" fillId="28" borderId="68" xfId="169" applyFont="1" applyFill="1" applyBorder="1" applyAlignment="1">
      <alignment horizontal="left" vertical="center" wrapText="1"/>
    </xf>
    <xf numFmtId="0" fontId="64" fillId="28" borderId="43" xfId="169" applyFont="1" applyFill="1" applyBorder="1" applyAlignment="1">
      <alignment horizontal="left" vertical="top" wrapText="1"/>
    </xf>
    <xf numFmtId="0" fontId="64" fillId="28" borderId="44" xfId="169" applyFont="1" applyFill="1" applyBorder="1" applyAlignment="1">
      <alignment horizontal="left" vertical="top" wrapText="1"/>
    </xf>
    <xf numFmtId="0" fontId="64" fillId="28" borderId="84" xfId="169" applyFont="1" applyFill="1" applyBorder="1" applyAlignment="1">
      <alignment horizontal="left" vertical="top" wrapText="1"/>
    </xf>
    <xf numFmtId="0" fontId="62" fillId="28" borderId="85" xfId="169" applyFont="1" applyFill="1" applyBorder="1" applyAlignment="1">
      <alignment horizontal="center" vertical="top" wrapText="1"/>
    </xf>
    <xf numFmtId="0" fontId="62" fillId="28" borderId="44" xfId="169" applyFont="1" applyFill="1" applyBorder="1" applyAlignment="1">
      <alignment horizontal="center" vertical="top" wrapText="1"/>
    </xf>
    <xf numFmtId="0" fontId="62" fillId="28" borderId="84" xfId="169" applyFont="1" applyFill="1" applyBorder="1" applyAlignment="1">
      <alignment horizontal="center" vertical="top" wrapText="1"/>
    </xf>
    <xf numFmtId="0" fontId="67" fillId="28" borderId="53" xfId="169" applyFont="1" applyFill="1" applyBorder="1" applyAlignment="1">
      <alignment horizontal="center" vertical="top" wrapText="1"/>
    </xf>
    <xf numFmtId="0" fontId="67" fillId="28" borderId="50" xfId="169" applyFont="1" applyFill="1" applyBorder="1" applyAlignment="1">
      <alignment horizontal="center" vertical="top" wrapText="1"/>
    </xf>
    <xf numFmtId="0" fontId="67" fillId="28" borderId="54" xfId="169" applyFont="1" applyFill="1" applyBorder="1" applyAlignment="1">
      <alignment horizontal="center" vertical="top" wrapText="1"/>
    </xf>
    <xf numFmtId="0" fontId="73" fillId="28" borderId="85" xfId="169" applyFont="1" applyFill="1" applyBorder="1" applyAlignment="1">
      <alignment horizontal="left" vertical="center" wrapText="1"/>
    </xf>
    <xf numFmtId="0" fontId="73" fillId="28" borderId="44" xfId="169" applyFont="1" applyFill="1" applyBorder="1" applyAlignment="1">
      <alignment horizontal="left" vertical="center" wrapText="1"/>
    </xf>
    <xf numFmtId="0" fontId="73" fillId="28" borderId="84" xfId="169" applyFont="1" applyFill="1" applyBorder="1" applyAlignment="1">
      <alignment horizontal="left" vertical="center" wrapText="1"/>
    </xf>
    <xf numFmtId="0" fontId="62" fillId="28" borderId="58" xfId="169" applyFont="1" applyFill="1" applyBorder="1" applyAlignment="1">
      <alignment horizontal="center" vertical="center"/>
    </xf>
    <xf numFmtId="0" fontId="62" fillId="28" borderId="59" xfId="169" applyFont="1" applyFill="1" applyBorder="1" applyAlignment="1">
      <alignment horizontal="center" vertical="center"/>
    </xf>
    <xf numFmtId="0" fontId="62" fillId="28" borderId="60" xfId="169" applyFont="1" applyFill="1" applyBorder="1" applyAlignment="1">
      <alignment horizontal="center" vertical="center"/>
    </xf>
    <xf numFmtId="0" fontId="64" fillId="28" borderId="38" xfId="169" applyFont="1" applyFill="1" applyBorder="1" applyAlignment="1">
      <alignment horizontal="left" vertical="top"/>
    </xf>
    <xf numFmtId="0" fontId="64" fillId="28" borderId="39" xfId="169" applyFont="1" applyFill="1" applyBorder="1" applyAlignment="1">
      <alignment horizontal="left" vertical="top"/>
    </xf>
    <xf numFmtId="0" fontId="64" fillId="28" borderId="81" xfId="169" applyFont="1" applyFill="1" applyBorder="1" applyAlignment="1">
      <alignment horizontal="left" vertical="top"/>
    </xf>
    <xf numFmtId="0" fontId="62" fillId="28" borderId="63" xfId="169" applyFont="1" applyFill="1" applyBorder="1" applyAlignment="1">
      <alignment horizontal="left" vertical="top" wrapText="1"/>
    </xf>
    <xf numFmtId="0" fontId="64" fillId="28" borderId="41" xfId="169" applyFont="1" applyFill="1" applyBorder="1" applyAlignment="1">
      <alignment horizontal="left" vertical="top"/>
    </xf>
    <xf numFmtId="0" fontId="64" fillId="28" borderId="0" xfId="169" applyFont="1" applyFill="1" applyAlignment="1">
      <alignment horizontal="left" vertical="top"/>
    </xf>
    <xf numFmtId="0" fontId="64" fillId="28" borderId="71" xfId="169" applyFont="1" applyFill="1" applyBorder="1" applyAlignment="1">
      <alignment horizontal="left" vertical="top"/>
    </xf>
    <xf numFmtId="0" fontId="62" fillId="28" borderId="66" xfId="169" applyFont="1" applyFill="1" applyBorder="1" applyAlignment="1">
      <alignment horizontal="left" vertical="center" wrapText="1"/>
    </xf>
    <xf numFmtId="0" fontId="64" fillId="28" borderId="43" xfId="169" applyFont="1" applyFill="1" applyBorder="1" applyAlignment="1">
      <alignment horizontal="left" vertical="top"/>
    </xf>
    <xf numFmtId="0" fontId="64" fillId="28" borderId="44" xfId="169" applyFont="1" applyFill="1" applyBorder="1" applyAlignment="1">
      <alignment horizontal="left" vertical="top"/>
    </xf>
    <xf numFmtId="0" fontId="64" fillId="28" borderId="84" xfId="169" applyFont="1" applyFill="1" applyBorder="1" applyAlignment="1">
      <alignment horizontal="left" vertical="top"/>
    </xf>
    <xf numFmtId="0" fontId="62" fillId="28" borderId="85" xfId="169" applyFont="1" applyFill="1" applyBorder="1" applyAlignment="1">
      <alignment horizontal="left" vertical="center" wrapText="1"/>
    </xf>
    <xf numFmtId="0" fontId="62" fillId="28" borderId="44" xfId="169" applyFont="1" applyFill="1" applyBorder="1" applyAlignment="1">
      <alignment horizontal="left" vertical="center" wrapText="1"/>
    </xf>
    <xf numFmtId="0" fontId="62" fillId="28" borderId="84" xfId="169" applyFont="1" applyFill="1" applyBorder="1" applyAlignment="1">
      <alignment horizontal="left" vertical="center" wrapText="1"/>
    </xf>
    <xf numFmtId="0" fontId="64" fillId="28" borderId="76" xfId="169" applyFont="1" applyFill="1" applyBorder="1" applyAlignment="1">
      <alignment horizontal="left" vertical="top"/>
    </xf>
    <xf numFmtId="0" fontId="64" fillId="28" borderId="59" xfId="169" applyFont="1" applyFill="1" applyBorder="1" applyAlignment="1">
      <alignment horizontal="left" vertical="top"/>
    </xf>
    <xf numFmtId="0" fontId="64" fillId="28" borderId="60" xfId="169" applyFont="1" applyFill="1" applyBorder="1" applyAlignment="1">
      <alignment horizontal="left" vertical="top"/>
    </xf>
    <xf numFmtId="0" fontId="64" fillId="33" borderId="35" xfId="169" applyFont="1" applyFill="1" applyBorder="1" applyAlignment="1">
      <alignment horizontal="left" vertical="top"/>
    </xf>
    <xf numFmtId="0" fontId="64" fillId="33" borderId="36" xfId="169" applyFont="1" applyFill="1" applyBorder="1" applyAlignment="1">
      <alignment horizontal="left" vertical="top"/>
    </xf>
    <xf numFmtId="0" fontId="64" fillId="33" borderId="37" xfId="169" applyFont="1" applyFill="1" applyBorder="1" applyAlignment="1">
      <alignment horizontal="left" vertical="top"/>
    </xf>
    <xf numFmtId="0" fontId="64" fillId="33" borderId="35" xfId="169" applyFont="1" applyFill="1" applyBorder="1" applyAlignment="1">
      <alignment horizontal="left" vertical="top" wrapText="1"/>
    </xf>
    <xf numFmtId="0" fontId="64" fillId="33" borderId="36" xfId="169" applyFont="1" applyFill="1" applyBorder="1" applyAlignment="1">
      <alignment horizontal="left" vertical="top" wrapText="1"/>
    </xf>
    <xf numFmtId="0" fontId="64" fillId="33" borderId="37" xfId="169" applyFont="1" applyFill="1" applyBorder="1" applyAlignment="1">
      <alignment horizontal="left" vertical="top" wrapText="1"/>
    </xf>
    <xf numFmtId="0" fontId="67" fillId="0" borderId="63" xfId="169" applyFont="1" applyBorder="1" applyAlignment="1">
      <alignment horizontal="left" wrapText="1"/>
    </xf>
    <xf numFmtId="0" fontId="67" fillId="0" borderId="47" xfId="169" applyFont="1" applyBorder="1" applyAlignment="1">
      <alignment horizontal="left" wrapText="1"/>
    </xf>
    <xf numFmtId="0" fontId="67" fillId="0" borderId="64" xfId="169" applyFont="1" applyBorder="1" applyAlignment="1">
      <alignment horizontal="left" wrapText="1"/>
    </xf>
    <xf numFmtId="0" fontId="67" fillId="0" borderId="48" xfId="169" applyFont="1" applyBorder="1" applyAlignment="1">
      <alignment horizontal="left" wrapText="1"/>
    </xf>
    <xf numFmtId="0" fontId="60" fillId="30" borderId="49" xfId="169" applyFont="1" applyFill="1" applyBorder="1" applyAlignment="1">
      <alignment horizontal="center" vertical="center" wrapText="1"/>
    </xf>
    <xf numFmtId="0" fontId="60" fillId="30" borderId="50" xfId="169" applyFont="1" applyFill="1" applyBorder="1" applyAlignment="1">
      <alignment horizontal="center" vertical="center" wrapText="1"/>
    </xf>
    <xf numFmtId="0" fontId="60" fillId="30" borderId="54" xfId="169" applyFont="1" applyFill="1" applyBorder="1" applyAlignment="1">
      <alignment horizontal="center" vertical="center" wrapText="1"/>
    </xf>
    <xf numFmtId="0" fontId="60" fillId="30" borderId="53" xfId="169" applyFont="1" applyFill="1" applyBorder="1" applyAlignment="1">
      <alignment horizontal="left" vertical="center" wrapText="1"/>
    </xf>
    <xf numFmtId="0" fontId="60" fillId="30" borderId="50" xfId="169" applyFont="1" applyFill="1" applyBorder="1" applyAlignment="1">
      <alignment horizontal="left" vertical="center" wrapText="1"/>
    </xf>
    <xf numFmtId="0" fontId="60" fillId="30" borderId="54" xfId="169" applyFont="1" applyFill="1" applyBorder="1" applyAlignment="1">
      <alignment horizontal="left" vertical="center" wrapText="1"/>
    </xf>
    <xf numFmtId="0" fontId="64" fillId="30" borderId="56" xfId="169" applyFont="1" applyFill="1" applyBorder="1" applyAlignment="1">
      <alignment horizontal="left" vertical="center" wrapText="1"/>
    </xf>
    <xf numFmtId="0" fontId="62" fillId="28" borderId="51" xfId="169" applyFont="1" applyFill="1" applyBorder="1" applyAlignment="1">
      <alignment horizontal="center" vertical="top" wrapText="1"/>
    </xf>
    <xf numFmtId="0" fontId="66" fillId="28" borderId="49" xfId="169" applyFont="1" applyFill="1" applyBorder="1" applyAlignment="1">
      <alignment horizontal="left" vertical="top" wrapText="1"/>
    </xf>
    <xf numFmtId="1" fontId="66" fillId="28" borderId="55" xfId="169" applyNumberFormat="1" applyFont="1" applyFill="1" applyBorder="1" applyAlignment="1">
      <alignment horizontal="right" vertical="center" wrapText="1" shrinkToFit="1"/>
    </xf>
    <xf numFmtId="0" fontId="67" fillId="30" borderId="49" xfId="169" applyFont="1" applyFill="1" applyBorder="1" applyAlignment="1">
      <alignment horizontal="left" wrapText="1"/>
    </xf>
    <xf numFmtId="0" fontId="67" fillId="30" borderId="50" xfId="169" applyFont="1" applyFill="1" applyBorder="1" applyAlignment="1">
      <alignment horizontal="left" wrapText="1"/>
    </xf>
    <xf numFmtId="0" fontId="67" fillId="30" borderId="51" xfId="169" applyFont="1" applyFill="1" applyBorder="1" applyAlignment="1">
      <alignment horizontal="left" wrapText="1"/>
    </xf>
    <xf numFmtId="0" fontId="73" fillId="28" borderId="76" xfId="169" applyFont="1" applyFill="1" applyBorder="1" applyAlignment="1">
      <alignment horizontal="left" vertical="top" wrapText="1"/>
    </xf>
    <xf numFmtId="1" fontId="70" fillId="0" borderId="61" xfId="169" applyNumberFormat="1" applyFont="1" applyBorder="1" applyAlignment="1">
      <alignment horizontal="right" vertical="top" shrinkToFit="1"/>
    </xf>
    <xf numFmtId="0" fontId="67" fillId="0" borderId="58" xfId="169" applyFont="1" applyBorder="1" applyAlignment="1">
      <alignment horizontal="left" wrapText="1"/>
    </xf>
    <xf numFmtId="0" fontId="67" fillId="0" borderId="59" xfId="169" applyFont="1" applyBorder="1" applyAlignment="1">
      <alignment horizontal="left" wrapText="1"/>
    </xf>
    <xf numFmtId="0" fontId="67" fillId="0" borderId="60" xfId="169" applyFont="1" applyBorder="1" applyAlignment="1">
      <alignment horizontal="left" wrapText="1"/>
    </xf>
    <xf numFmtId="1" fontId="70" fillId="28" borderId="61" xfId="169" applyNumberFormat="1" applyFont="1" applyFill="1" applyBorder="1" applyAlignment="1">
      <alignment horizontal="right" vertical="top" shrinkToFit="1"/>
    </xf>
    <xf numFmtId="0" fontId="60" fillId="28" borderId="35" xfId="169" applyFont="1" applyFill="1" applyBorder="1" applyAlignment="1">
      <alignment horizontal="left" vertical="center" wrapText="1"/>
    </xf>
    <xf numFmtId="0" fontId="60" fillId="28" borderId="36" xfId="169" applyFont="1" applyFill="1" applyBorder="1" applyAlignment="1">
      <alignment horizontal="left" vertical="center" wrapText="1"/>
    </xf>
    <xf numFmtId="0" fontId="60" fillId="28" borderId="37" xfId="169" applyFont="1" applyFill="1" applyBorder="1" applyAlignment="1">
      <alignment horizontal="left" vertical="center" wrapText="1"/>
    </xf>
    <xf numFmtId="0" fontId="67" fillId="28" borderId="90" xfId="169" applyFont="1" applyFill="1" applyBorder="1" applyAlignment="1">
      <alignment horizontal="left" vertical="center" wrapText="1"/>
    </xf>
    <xf numFmtId="0" fontId="67" fillId="28" borderId="35" xfId="169" applyFont="1" applyFill="1" applyBorder="1" applyAlignment="1">
      <alignment horizontal="left" vertical="center" wrapText="1"/>
    </xf>
    <xf numFmtId="0" fontId="67" fillId="28" borderId="36" xfId="169" applyFont="1" applyFill="1" applyBorder="1" applyAlignment="1">
      <alignment horizontal="left" vertical="center" wrapText="1"/>
    </xf>
    <xf numFmtId="0" fontId="67" fillId="28" borderId="37" xfId="169" applyFont="1" applyFill="1" applyBorder="1" applyAlignment="1">
      <alignment horizontal="left" vertical="center" wrapText="1"/>
    </xf>
    <xf numFmtId="0" fontId="60" fillId="28" borderId="90" xfId="169" applyFont="1" applyFill="1" applyBorder="1" applyAlignment="1">
      <alignment horizontal="left" vertical="top" wrapText="1" indent="1"/>
    </xf>
    <xf numFmtId="1" fontId="93" fillId="28" borderId="90" xfId="169" applyNumberFormat="1" applyFont="1" applyFill="1" applyBorder="1" applyAlignment="1">
      <alignment horizontal="center" vertical="top" wrapText="1" shrinkToFit="1"/>
    </xf>
    <xf numFmtId="0" fontId="73" fillId="28" borderId="35" xfId="169" applyFont="1" applyFill="1" applyBorder="1" applyAlignment="1">
      <alignment horizontal="center" vertical="top" wrapText="1"/>
    </xf>
    <xf numFmtId="0" fontId="73" fillId="28" borderId="36" xfId="169" applyFont="1" applyFill="1" applyBorder="1" applyAlignment="1">
      <alignment horizontal="center" vertical="top" wrapText="1"/>
    </xf>
    <xf numFmtId="0" fontId="73" fillId="28" borderId="37" xfId="169" applyFont="1" applyFill="1" applyBorder="1" applyAlignment="1">
      <alignment horizontal="center" vertical="top" wrapText="1"/>
    </xf>
    <xf numFmtId="0" fontId="67" fillId="0" borderId="35" xfId="169" applyFont="1" applyBorder="1" applyAlignment="1">
      <alignment horizontal="left" wrapText="1"/>
    </xf>
    <xf numFmtId="0" fontId="67" fillId="0" borderId="36" xfId="169" applyFont="1" applyBorder="1" applyAlignment="1">
      <alignment horizontal="left" wrapText="1"/>
    </xf>
    <xf numFmtId="0" fontId="67" fillId="0" borderId="37" xfId="169" applyFont="1" applyBorder="1" applyAlignment="1">
      <alignment horizontal="left" wrapText="1"/>
    </xf>
    <xf numFmtId="1" fontId="93" fillId="28" borderId="35" xfId="169" applyNumberFormat="1" applyFont="1" applyFill="1" applyBorder="1" applyAlignment="1">
      <alignment horizontal="center" vertical="top" shrinkToFit="1"/>
    </xf>
    <xf numFmtId="1" fontId="93" fillId="28" borderId="37" xfId="169" applyNumberFormat="1" applyFont="1" applyFill="1" applyBorder="1" applyAlignment="1">
      <alignment horizontal="center" vertical="top" shrinkToFit="1"/>
    </xf>
    <xf numFmtId="0" fontId="67" fillId="28" borderId="90" xfId="169" applyFont="1" applyFill="1" applyBorder="1" applyAlignment="1">
      <alignment horizontal="left" wrapText="1"/>
    </xf>
    <xf numFmtId="0" fontId="73" fillId="28" borderId="35" xfId="169" applyFont="1" applyFill="1" applyBorder="1" applyAlignment="1">
      <alignment horizontal="left" vertical="top" wrapText="1" indent="1"/>
    </xf>
    <xf numFmtId="0" fontId="73" fillId="28" borderId="37" xfId="169" applyFont="1" applyFill="1" applyBorder="1" applyAlignment="1">
      <alignment horizontal="left" vertical="top" wrapText="1" indent="1"/>
    </xf>
    <xf numFmtId="0" fontId="73" fillId="28" borderId="35" xfId="169" applyFont="1" applyFill="1" applyBorder="1" applyAlignment="1">
      <alignment horizontal="left" vertical="top" wrapText="1" indent="3"/>
    </xf>
    <xf numFmtId="0" fontId="73" fillId="28" borderId="36" xfId="169" applyFont="1" applyFill="1" applyBorder="1" applyAlignment="1">
      <alignment horizontal="left" vertical="top" wrapText="1" indent="3"/>
    </xf>
    <xf numFmtId="0" fontId="73" fillId="28" borderId="37" xfId="169" applyFont="1" applyFill="1" applyBorder="1" applyAlignment="1">
      <alignment horizontal="left" vertical="top" wrapText="1" indent="3"/>
    </xf>
    <xf numFmtId="0" fontId="73" fillId="28" borderId="35" xfId="169" applyFont="1" applyFill="1" applyBorder="1" applyAlignment="1">
      <alignment horizontal="left" vertical="top" wrapText="1" indent="2"/>
    </xf>
    <xf numFmtId="0" fontId="73" fillId="28" borderId="36" xfId="169" applyFont="1" applyFill="1" applyBorder="1" applyAlignment="1">
      <alignment horizontal="left" vertical="top" wrapText="1" indent="2"/>
    </xf>
    <xf numFmtId="0" fontId="73" fillId="28" borderId="37" xfId="169" applyFont="1" applyFill="1" applyBorder="1" applyAlignment="1">
      <alignment horizontal="left" vertical="top" wrapText="1" indent="2"/>
    </xf>
    <xf numFmtId="0" fontId="73" fillId="28" borderId="35" xfId="169" applyFont="1" applyFill="1" applyBorder="1" applyAlignment="1">
      <alignment horizontal="left" vertical="top" wrapText="1"/>
    </xf>
    <xf numFmtId="0" fontId="73" fillId="28" borderId="36" xfId="169" applyFont="1" applyFill="1" applyBorder="1" applyAlignment="1">
      <alignment horizontal="left" vertical="top" wrapText="1"/>
    </xf>
    <xf numFmtId="0" fontId="73" fillId="28" borderId="37" xfId="169" applyFont="1" applyFill="1" applyBorder="1" applyAlignment="1">
      <alignment horizontal="left" vertical="top" wrapText="1"/>
    </xf>
    <xf numFmtId="1" fontId="93" fillId="28" borderId="90" xfId="169" applyNumberFormat="1" applyFont="1" applyFill="1" applyBorder="1" applyAlignment="1">
      <alignment horizontal="left" vertical="top" shrinkToFit="1"/>
    </xf>
    <xf numFmtId="0" fontId="73" fillId="28" borderId="36" xfId="169" applyFont="1" applyFill="1" applyBorder="1" applyAlignment="1">
      <alignment horizontal="left" vertical="top" wrapText="1" indent="1"/>
    </xf>
    <xf numFmtId="1" fontId="93" fillId="28" borderId="36" xfId="169" applyNumberFormat="1" applyFont="1" applyFill="1" applyBorder="1" applyAlignment="1">
      <alignment horizontal="center" vertical="top" shrinkToFit="1"/>
    </xf>
    <xf numFmtId="0" fontId="67" fillId="28" borderId="91" xfId="169" applyFont="1" applyFill="1" applyBorder="1" applyAlignment="1">
      <alignment horizontal="center" vertical="center" textRotation="90" wrapText="1"/>
    </xf>
    <xf numFmtId="0" fontId="73" fillId="28" borderId="91" xfId="169" applyFont="1" applyFill="1" applyBorder="1" applyAlignment="1">
      <alignment horizontal="left" textRotation="90" wrapText="1"/>
    </xf>
    <xf numFmtId="0" fontId="67" fillId="28" borderId="38" xfId="169" applyFont="1" applyFill="1" applyBorder="1" applyAlignment="1">
      <alignment horizontal="center" vertical="top" wrapText="1"/>
    </xf>
    <xf numFmtId="0" fontId="67" fillId="28" borderId="39" xfId="169" applyFont="1" applyFill="1" applyBorder="1" applyAlignment="1">
      <alignment horizontal="center" vertical="top" wrapText="1"/>
    </xf>
    <xf numFmtId="0" fontId="67" fillId="28" borderId="40" xfId="169" applyFont="1" applyFill="1" applyBorder="1" applyAlignment="1">
      <alignment horizontal="center" vertical="top" wrapText="1"/>
    </xf>
    <xf numFmtId="1" fontId="93" fillId="28" borderId="91" xfId="169" applyNumberFormat="1" applyFont="1" applyFill="1" applyBorder="1" applyAlignment="1">
      <alignment horizontal="left" vertical="center" shrinkToFit="1"/>
    </xf>
    <xf numFmtId="0" fontId="67" fillId="0" borderId="91" xfId="169" applyFont="1" applyBorder="1" applyAlignment="1">
      <alignment horizontal="left" vertical="top" wrapText="1"/>
    </xf>
    <xf numFmtId="0" fontId="67" fillId="28" borderId="40" xfId="169" applyFont="1" applyFill="1" applyBorder="1" applyAlignment="1">
      <alignment horizontal="left" vertical="top" wrapText="1"/>
    </xf>
    <xf numFmtId="0" fontId="73" fillId="28" borderId="38" xfId="169" applyFont="1" applyFill="1" applyBorder="1" applyAlignment="1">
      <alignment horizontal="left" vertical="top" wrapText="1"/>
    </xf>
    <xf numFmtId="0" fontId="73" fillId="28" borderId="40" xfId="169" applyFont="1" applyFill="1" applyBorder="1" applyAlignment="1">
      <alignment horizontal="left" vertical="top" wrapText="1"/>
    </xf>
    <xf numFmtId="1" fontId="93" fillId="28" borderId="38" xfId="169" applyNumberFormat="1" applyFont="1" applyFill="1" applyBorder="1" applyAlignment="1">
      <alignment horizontal="center" vertical="center" shrinkToFit="1"/>
    </xf>
    <xf numFmtId="1" fontId="93" fillId="28" borderId="40" xfId="169" applyNumberFormat="1" applyFont="1" applyFill="1" applyBorder="1" applyAlignment="1">
      <alignment horizontal="center" vertical="center" shrinkToFit="1"/>
    </xf>
    <xf numFmtId="0" fontId="73" fillId="28" borderId="38" xfId="169" applyFont="1" applyFill="1" applyBorder="1" applyAlignment="1">
      <alignment horizontal="left" textRotation="90" wrapText="1"/>
    </xf>
    <xf numFmtId="0" fontId="73" fillId="28" borderId="40" xfId="169" applyFont="1" applyFill="1" applyBorder="1" applyAlignment="1">
      <alignment horizontal="left" textRotation="90" wrapText="1"/>
    </xf>
    <xf numFmtId="0" fontId="60" fillId="28" borderId="91" xfId="169" applyFont="1" applyFill="1" applyBorder="1" applyAlignment="1">
      <alignment horizontal="left" textRotation="90" wrapText="1"/>
    </xf>
    <xf numFmtId="0" fontId="73" fillId="28" borderId="38" xfId="169" applyFont="1" applyFill="1" applyBorder="1" applyAlignment="1">
      <alignment horizontal="left" vertical="center" wrapText="1" indent="2"/>
    </xf>
    <xf numFmtId="0" fontId="73" fillId="28" borderId="39" xfId="169" applyFont="1" applyFill="1" applyBorder="1" applyAlignment="1">
      <alignment horizontal="left" vertical="center" wrapText="1" indent="2"/>
    </xf>
    <xf numFmtId="0" fontId="73" fillId="28" borderId="40" xfId="169" applyFont="1" applyFill="1" applyBorder="1" applyAlignment="1">
      <alignment horizontal="left" vertical="center" wrapText="1" indent="2"/>
    </xf>
    <xf numFmtId="0" fontId="67" fillId="0" borderId="38" xfId="169" applyFont="1" applyBorder="1" applyAlignment="1">
      <alignment horizontal="left" vertical="top" wrapText="1"/>
    </xf>
    <xf numFmtId="0" fontId="67" fillId="0" borderId="40" xfId="169" applyFont="1" applyBorder="1" applyAlignment="1">
      <alignment horizontal="left" vertical="top" wrapText="1"/>
    </xf>
    <xf numFmtId="0" fontId="67" fillId="28" borderId="92" xfId="169" applyFont="1" applyFill="1" applyBorder="1" applyAlignment="1">
      <alignment horizontal="center" vertical="center" textRotation="90" wrapText="1"/>
    </xf>
    <xf numFmtId="0" fontId="73" fillId="28" borderId="92" xfId="169" applyFont="1" applyFill="1" applyBorder="1" applyAlignment="1">
      <alignment horizontal="left" textRotation="90" wrapText="1"/>
    </xf>
    <xf numFmtId="0" fontId="67" fillId="28" borderId="88" xfId="169" applyFont="1" applyFill="1" applyBorder="1" applyAlignment="1">
      <alignment horizontal="center" vertical="top" wrapText="1"/>
    </xf>
    <xf numFmtId="0" fontId="67" fillId="28" borderId="34" xfId="169" applyFont="1" applyFill="1" applyBorder="1" applyAlignment="1">
      <alignment horizontal="center" vertical="top" wrapText="1"/>
    </xf>
    <xf numFmtId="0" fontId="67" fillId="28" borderId="77" xfId="169" applyFont="1" applyFill="1" applyBorder="1" applyAlignment="1">
      <alignment horizontal="center" vertical="top" wrapText="1"/>
    </xf>
    <xf numFmtId="1" fontId="93" fillId="28" borderId="93" xfId="169" applyNumberFormat="1" applyFont="1" applyFill="1" applyBorder="1" applyAlignment="1">
      <alignment horizontal="left" vertical="center" shrinkToFit="1"/>
    </xf>
    <xf numFmtId="0" fontId="67" fillId="0" borderId="93" xfId="169" applyFont="1" applyBorder="1" applyAlignment="1">
      <alignment horizontal="left" vertical="top" wrapText="1"/>
    </xf>
    <xf numFmtId="0" fontId="67" fillId="0" borderId="39" xfId="169" applyFont="1" applyBorder="1" applyAlignment="1">
      <alignment horizontal="left" vertical="top" wrapText="1"/>
    </xf>
    <xf numFmtId="0" fontId="67" fillId="28" borderId="88" xfId="169" applyFont="1" applyFill="1" applyBorder="1" applyAlignment="1">
      <alignment horizontal="left" vertical="top" wrapText="1"/>
    </xf>
    <xf numFmtId="0" fontId="67" fillId="28" borderId="77" xfId="169" applyFont="1" applyFill="1" applyBorder="1" applyAlignment="1">
      <alignment horizontal="left" vertical="top" wrapText="1"/>
    </xf>
    <xf numFmtId="0" fontId="73" fillId="28" borderId="88" xfId="169" applyFont="1" applyFill="1" applyBorder="1" applyAlignment="1">
      <alignment horizontal="left" vertical="top" wrapText="1"/>
    </xf>
    <xf numFmtId="0" fontId="73" fillId="28" borderId="77" xfId="169" applyFont="1" applyFill="1" applyBorder="1" applyAlignment="1">
      <alignment horizontal="left" vertical="top" wrapText="1"/>
    </xf>
    <xf numFmtId="1" fontId="93" fillId="28" borderId="88" xfId="169" applyNumberFormat="1" applyFont="1" applyFill="1" applyBorder="1" applyAlignment="1">
      <alignment horizontal="center" vertical="center" shrinkToFit="1"/>
    </xf>
    <xf numFmtId="1" fontId="93" fillId="28" borderId="77" xfId="169" applyNumberFormat="1" applyFont="1" applyFill="1" applyBorder="1" applyAlignment="1">
      <alignment horizontal="center" vertical="center" shrinkToFit="1"/>
    </xf>
    <xf numFmtId="0" fontId="73" fillId="28" borderId="41" xfId="169" applyFont="1" applyFill="1" applyBorder="1" applyAlignment="1">
      <alignment horizontal="left" textRotation="90" wrapText="1"/>
    </xf>
    <xf numFmtId="0" fontId="73" fillId="28" borderId="42" xfId="169" applyFont="1" applyFill="1" applyBorder="1" applyAlignment="1">
      <alignment horizontal="left" textRotation="90" wrapText="1"/>
    </xf>
    <xf numFmtId="0" fontId="60" fillId="28" borderId="92" xfId="169" applyFont="1" applyFill="1" applyBorder="1" applyAlignment="1">
      <alignment horizontal="left" textRotation="90" wrapText="1"/>
    </xf>
    <xf numFmtId="0" fontId="73" fillId="28" borderId="41" xfId="169" applyFont="1" applyFill="1" applyBorder="1" applyAlignment="1">
      <alignment horizontal="left" vertical="center" wrapText="1" indent="2"/>
    </xf>
    <xf numFmtId="0" fontId="73" fillId="28" borderId="0" xfId="169" applyFont="1" applyFill="1" applyAlignment="1">
      <alignment horizontal="left" vertical="center" wrapText="1" indent="2"/>
    </xf>
    <xf numFmtId="0" fontId="73" fillId="28" borderId="42" xfId="169" applyFont="1" applyFill="1" applyBorder="1" applyAlignment="1">
      <alignment horizontal="left" vertical="center" wrapText="1" indent="2"/>
    </xf>
    <xf numFmtId="1" fontId="93" fillId="28" borderId="41" xfId="169" applyNumberFormat="1" applyFont="1" applyFill="1" applyBorder="1" applyAlignment="1">
      <alignment horizontal="center" vertical="center" shrinkToFit="1"/>
    </xf>
    <xf numFmtId="1" fontId="93" fillId="28" borderId="42" xfId="169" applyNumberFormat="1" applyFont="1" applyFill="1" applyBorder="1" applyAlignment="1">
      <alignment horizontal="center" vertical="center" shrinkToFit="1"/>
    </xf>
    <xf numFmtId="0" fontId="67" fillId="0" borderId="41" xfId="169" applyFont="1" applyBorder="1" applyAlignment="1">
      <alignment horizontal="left" vertical="top" wrapText="1"/>
    </xf>
    <xf numFmtId="0" fontId="67" fillId="0" borderId="42" xfId="169" applyFont="1" applyBorder="1" applyAlignment="1">
      <alignment horizontal="left" vertical="top" wrapText="1"/>
    </xf>
    <xf numFmtId="0" fontId="73" fillId="28" borderId="38" xfId="169" applyFont="1" applyFill="1" applyBorder="1" applyAlignment="1">
      <alignment horizontal="left" vertical="center" wrapText="1" indent="1"/>
    </xf>
    <xf numFmtId="0" fontId="73" fillId="28" borderId="39" xfId="169" applyFont="1" applyFill="1" applyBorder="1" applyAlignment="1">
      <alignment horizontal="left" vertical="center" wrapText="1" indent="1"/>
    </xf>
    <xf numFmtId="0" fontId="73" fillId="28" borderId="40" xfId="169" applyFont="1" applyFill="1" applyBorder="1" applyAlignment="1">
      <alignment horizontal="left" vertical="center" wrapText="1" indent="1"/>
    </xf>
    <xf numFmtId="0" fontId="67" fillId="0" borderId="88" xfId="169" applyFont="1" applyBorder="1" applyAlignment="1">
      <alignment horizontal="left" vertical="top" wrapText="1"/>
    </xf>
    <xf numFmtId="0" fontId="67" fillId="0" borderId="34" xfId="169" applyFont="1" applyBorder="1" applyAlignment="1">
      <alignment horizontal="left" vertical="top" wrapText="1"/>
    </xf>
    <xf numFmtId="0" fontId="67" fillId="0" borderId="77" xfId="169" applyFont="1" applyBorder="1" applyAlignment="1">
      <alignment horizontal="left" vertical="top" wrapText="1"/>
    </xf>
    <xf numFmtId="0" fontId="73" fillId="28" borderId="88" xfId="169" applyFont="1" applyFill="1" applyBorder="1" applyAlignment="1">
      <alignment horizontal="left" vertical="center" wrapText="1" indent="2"/>
    </xf>
    <xf numFmtId="0" fontId="73" fillId="28" borderId="34" xfId="169" applyFont="1" applyFill="1" applyBorder="1" applyAlignment="1">
      <alignment horizontal="left" vertical="center" wrapText="1" indent="2"/>
    </xf>
    <xf numFmtId="0" fontId="73" fillId="28" borderId="77" xfId="169" applyFont="1" applyFill="1" applyBorder="1" applyAlignment="1">
      <alignment horizontal="left" vertical="center" wrapText="1" indent="2"/>
    </xf>
    <xf numFmtId="0" fontId="67" fillId="28" borderId="93" xfId="169" applyFont="1" applyFill="1" applyBorder="1" applyAlignment="1">
      <alignment horizontal="center" vertical="center" textRotation="90" wrapText="1"/>
    </xf>
    <xf numFmtId="0" fontId="73" fillId="28" borderId="93" xfId="169" applyFont="1" applyFill="1" applyBorder="1" applyAlignment="1">
      <alignment horizontal="left" textRotation="90" wrapText="1"/>
    </xf>
    <xf numFmtId="0" fontId="73" fillId="28" borderId="88" xfId="169" applyFont="1" applyFill="1" applyBorder="1" applyAlignment="1">
      <alignment horizontal="left" vertical="center" wrapText="1" indent="1"/>
    </xf>
    <xf numFmtId="0" fontId="73" fillId="28" borderId="34" xfId="169" applyFont="1" applyFill="1" applyBorder="1" applyAlignment="1">
      <alignment horizontal="left" vertical="center" wrapText="1" indent="1"/>
    </xf>
    <xf numFmtId="0" fontId="73" fillId="28" borderId="77" xfId="169" applyFont="1" applyFill="1" applyBorder="1" applyAlignment="1">
      <alignment horizontal="left" vertical="center" wrapText="1" indent="1"/>
    </xf>
    <xf numFmtId="0" fontId="67" fillId="0" borderId="90" xfId="169" applyFont="1" applyBorder="1" applyAlignment="1">
      <alignment horizontal="left" vertical="top" wrapText="1"/>
    </xf>
    <xf numFmtId="0" fontId="73" fillId="28" borderId="88" xfId="169" applyFont="1" applyFill="1" applyBorder="1" applyAlignment="1">
      <alignment horizontal="left" textRotation="90" wrapText="1"/>
    </xf>
    <xf numFmtId="0" fontId="73" fillId="28" borderId="77" xfId="169" applyFont="1" applyFill="1" applyBorder="1" applyAlignment="1">
      <alignment horizontal="left" textRotation="90" wrapText="1"/>
    </xf>
    <xf numFmtId="0" fontId="60" fillId="28" borderId="93" xfId="169" applyFont="1" applyFill="1" applyBorder="1" applyAlignment="1">
      <alignment horizontal="left" textRotation="90" wrapText="1"/>
    </xf>
    <xf numFmtId="0" fontId="73" fillId="28" borderId="35" xfId="169" applyFont="1" applyFill="1" applyBorder="1" applyAlignment="1">
      <alignment horizontal="left" vertical="center" wrapText="1" indent="2"/>
    </xf>
    <xf numFmtId="0" fontId="73" fillId="28" borderId="36" xfId="169" applyFont="1" applyFill="1" applyBorder="1" applyAlignment="1">
      <alignment horizontal="left" vertical="center" wrapText="1" indent="2"/>
    </xf>
    <xf numFmtId="0" fontId="73" fillId="28" borderId="37" xfId="169" applyFont="1" applyFill="1" applyBorder="1" applyAlignment="1">
      <alignment horizontal="left" vertical="center" wrapText="1" indent="2"/>
    </xf>
    <xf numFmtId="0" fontId="67" fillId="0" borderId="35" xfId="169" applyFont="1" applyBorder="1" applyAlignment="1">
      <alignment horizontal="left" vertical="top" wrapText="1"/>
    </xf>
    <xf numFmtId="0" fontId="67" fillId="0" borderId="37" xfId="169" applyFont="1" applyBorder="1" applyAlignment="1">
      <alignment horizontal="left" vertical="top" wrapText="1"/>
    </xf>
    <xf numFmtId="0" fontId="67" fillId="0" borderId="0" xfId="169" applyFont="1" applyAlignment="1">
      <alignment horizontal="left" vertical="top" wrapText="1"/>
    </xf>
    <xf numFmtId="0" fontId="67" fillId="0" borderId="0" xfId="169" applyFont="1" applyAlignment="1">
      <alignment horizontal="left" vertical="top" wrapText="1"/>
    </xf>
    <xf numFmtId="0" fontId="67" fillId="0" borderId="0" xfId="169" applyFont="1" applyAlignment="1">
      <alignment horizontal="left" vertical="top"/>
    </xf>
    <xf numFmtId="0" fontId="70" fillId="33" borderId="35" xfId="169" applyFont="1" applyFill="1" applyBorder="1" applyAlignment="1">
      <alignment horizontal="left" vertical="top" wrapText="1"/>
    </xf>
  </cellXfs>
  <cellStyles count="170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60% - akcent 1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Advertencia" xfId="25"/>
    <cellStyle name="Calcular" xfId="26"/>
    <cellStyle name="Cálculo 2" xfId="27"/>
    <cellStyle name="Celda comprob." xfId="28"/>
    <cellStyle name="Celda de comprobación 2" xfId="29"/>
    <cellStyle name="Celda vinculada 2" xfId="30"/>
    <cellStyle name="Comma_RESPALDO BANCO" xfId="138"/>
    <cellStyle name="Correcto" xfId="31"/>
    <cellStyle name="Currency 2" xfId="139"/>
    <cellStyle name="Encabez. 1" xfId="32"/>
    <cellStyle name="Encabez. 2" xfId="33"/>
    <cellStyle name="Encabezado 3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xplicación" xfId="43"/>
    <cellStyle name="Hipervínculo" xfId="1" builtinId="8"/>
    <cellStyle name="Hipervínculo 2" xfId="44"/>
    <cellStyle name="Hipervínculo 3" xfId="45"/>
    <cellStyle name="Hipervínculo 4" xfId="46"/>
    <cellStyle name="Hipervínculo 5" xfId="162"/>
    <cellStyle name="Incorrecto 2" xfId="47"/>
    <cellStyle name="Millares [0] 2" xfId="48"/>
    <cellStyle name="Millares [0] 3" xfId="49"/>
    <cellStyle name="Millares 10" xfId="3"/>
    <cellStyle name="Millares 10 2" xfId="140"/>
    <cellStyle name="Millares 10 3" xfId="50"/>
    <cellStyle name="Millares 11" xfId="163"/>
    <cellStyle name="Millares 2" xfId="51"/>
    <cellStyle name="Millares 2 2" xfId="52"/>
    <cellStyle name="Millares 2 2 2" xfId="53"/>
    <cellStyle name="Millares 2 3" xfId="54"/>
    <cellStyle name="Millares 2 3 2" xfId="55"/>
    <cellStyle name="Millares 2 3 3" xfId="141"/>
    <cellStyle name="Millares 2 4" xfId="56"/>
    <cellStyle name="Millares 2 4 2" xfId="57"/>
    <cellStyle name="Millares 2 4 3" xfId="142"/>
    <cellStyle name="Millares 2 5" xfId="58"/>
    <cellStyle name="Millares 2 6" xfId="143"/>
    <cellStyle name="Millares 3" xfId="59"/>
    <cellStyle name="Millares 3 2" xfId="60"/>
    <cellStyle name="Millares 3 2 2" xfId="4"/>
    <cellStyle name="Millares 3 3" xfId="61"/>
    <cellStyle name="Millares 3 4" xfId="144"/>
    <cellStyle name="Millares 4" xfId="62"/>
    <cellStyle name="Millares 4 2" xfId="145"/>
    <cellStyle name="Millares 5" xfId="63"/>
    <cellStyle name="Millares 5 2" xfId="146"/>
    <cellStyle name="Millares 6" xfId="64"/>
    <cellStyle name="Millares 7" xfId="65"/>
    <cellStyle name="Millares 8" xfId="66"/>
    <cellStyle name="Millares 9" xfId="67"/>
    <cellStyle name="Moneda 2" xfId="68"/>
    <cellStyle name="Moneda 2 2" xfId="69"/>
    <cellStyle name="Moneda 2 3" xfId="147"/>
    <cellStyle name="Moneda 3" xfId="70"/>
    <cellStyle name="Moneda 3 2" xfId="148"/>
    <cellStyle name="Moneda 4" xfId="71"/>
    <cellStyle name="Moneda 5" xfId="149"/>
    <cellStyle name="Neutral 2" xfId="72"/>
    <cellStyle name="Normal" xfId="0" builtinId="0"/>
    <cellStyle name="Normal 10" xfId="73"/>
    <cellStyle name="Normal 11" xfId="74"/>
    <cellStyle name="Normal 12" xfId="75"/>
    <cellStyle name="Normal 13" xfId="76"/>
    <cellStyle name="Normal 14" xfId="77"/>
    <cellStyle name="Normal 15" xfId="78"/>
    <cellStyle name="Normal 16" xfId="79"/>
    <cellStyle name="Normal 17" xfId="80"/>
    <cellStyle name="Normal 17 2" xfId="81"/>
    <cellStyle name="Normal 17 3" xfId="164"/>
    <cellStyle name="Normal 18" xfId="165"/>
    <cellStyle name="Normal 19" xfId="166"/>
    <cellStyle name="Normal 2" xfId="82"/>
    <cellStyle name="Normal 2 2" xfId="83"/>
    <cellStyle name="Normal 2 2 2" xfId="84"/>
    <cellStyle name="Normal 2 2 2 2" xfId="2"/>
    <cellStyle name="Normal 2 2 2 3" xfId="150"/>
    <cellStyle name="Normal 2 2 3" xfId="85"/>
    <cellStyle name="Normal 2 2 4" xfId="86"/>
    <cellStyle name="Normal 2 2 4 2" xfId="87"/>
    <cellStyle name="Normal 2 3" xfId="5"/>
    <cellStyle name="Normal 2 3 2" xfId="88"/>
    <cellStyle name="Normal 2 3 2 2" xfId="89"/>
    <cellStyle name="Normal 2 3 3" xfId="151"/>
    <cellStyle name="Normal 2 4" xfId="90"/>
    <cellStyle name="Normal 2 4 2" xfId="91"/>
    <cellStyle name="Normal 2 5" xfId="152"/>
    <cellStyle name="Normal 2 5 2" xfId="153"/>
    <cellStyle name="Normal 2 6" xfId="154"/>
    <cellStyle name="Normal 2 7" xfId="92"/>
    <cellStyle name="Normal 2 7 2" xfId="93"/>
    <cellStyle name="Normal 2 7 2 2" xfId="155"/>
    <cellStyle name="Normal 2 8" xfId="94"/>
    <cellStyle name="Normal 2_INFORME RETIROS Y RETIROS PARA REINVERSION J&amp;D AÑO 2013" xfId="156"/>
    <cellStyle name="Normal 20" xfId="167"/>
    <cellStyle name="Normal 21" xfId="168"/>
    <cellStyle name="Normal 3" xfId="95"/>
    <cellStyle name="Normal 3 2" xfId="96"/>
    <cellStyle name="Normal 3 2 2" xfId="97"/>
    <cellStyle name="Normal 3 3" xfId="98"/>
    <cellStyle name="Normal 3 3 2" xfId="99"/>
    <cellStyle name="Normal 3 3 2 2" xfId="100"/>
    <cellStyle name="Normal 3 4" xfId="101"/>
    <cellStyle name="Normal 3 5" xfId="102"/>
    <cellStyle name="Normal 3 6" xfId="157"/>
    <cellStyle name="Normal 4" xfId="103"/>
    <cellStyle name="Normal 4 2" xfId="104"/>
    <cellStyle name="Normal 4 2 2" xfId="105"/>
    <cellStyle name="Normal 4 3" xfId="106"/>
    <cellStyle name="Normal 4 3 2" xfId="169"/>
    <cellStyle name="Normal 5" xfId="107"/>
    <cellStyle name="Normal 5 2" xfId="108"/>
    <cellStyle name="Normal 5 3" xfId="109"/>
    <cellStyle name="Normal 5 4" xfId="158"/>
    <cellStyle name="Normal 6" xfId="110"/>
    <cellStyle name="Normal 6 2" xfId="111"/>
    <cellStyle name="Normal 6 2 2" xfId="112"/>
    <cellStyle name="Normal 7" xfId="113"/>
    <cellStyle name="Normal 7 2" xfId="159"/>
    <cellStyle name="Normal 8" xfId="114"/>
    <cellStyle name="Normal 9" xfId="115"/>
    <cellStyle name="Normal 9 2" xfId="116"/>
    <cellStyle name="Nota" xfId="117"/>
    <cellStyle name="Nota 2" xfId="118"/>
    <cellStyle name="Notas 2" xfId="119"/>
    <cellStyle name="Notas 3" xfId="160"/>
    <cellStyle name="Porcentaje" xfId="161" builtinId="5"/>
    <cellStyle name="Porcentaje 2" xfId="120"/>
    <cellStyle name="Porcentaje 2 2" xfId="121"/>
    <cellStyle name="Porcentaje 2 3" xfId="122"/>
    <cellStyle name="Porcentaje 3" xfId="123"/>
    <cellStyle name="Porcentaje 3 2" xfId="124"/>
    <cellStyle name="Porcentaje 4" xfId="137"/>
    <cellStyle name="Porcentual 2" xfId="125"/>
    <cellStyle name="Porcentual 2 2" xfId="126"/>
    <cellStyle name="Porcentual 2 2 2" xfId="127"/>
    <cellStyle name="Porcentual 2 3" xfId="128"/>
    <cellStyle name="Porcentual 2 3 2" xfId="129"/>
    <cellStyle name="Salida 2" xfId="130"/>
    <cellStyle name="Texto de advertencia 2" xfId="131"/>
    <cellStyle name="Texto explicativo 2" xfId="132"/>
    <cellStyle name="Título 2 2" xfId="133"/>
    <cellStyle name="Título 3 2" xfId="134"/>
    <cellStyle name="Título 4" xfId="135"/>
    <cellStyle name="Total 2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22</xdr:col>
      <xdr:colOff>180564</xdr:colOff>
      <xdr:row>71</xdr:row>
      <xdr:rowOff>67786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7686738" y="13512940"/>
          <a:ext cx="2060694" cy="245725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9533" y="7874279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9533" y="82124168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9533" y="10007879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9533" y="10341249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9533" y="120433718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557" y="121986293"/>
          <a:ext cx="783640" cy="36880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57150</xdr:colOff>
          <xdr:row>4</xdr:row>
          <xdr:rowOff>38100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RENTA%20AT%202023/GENERAL/F22-AT2023%202212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2 AT2023 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ii.cl/valores_y_fechas/renta/2024/personas_naturales.html" TargetMode="External"/><Relationship Id="rId6" Type="http://schemas.openxmlformats.org/officeDocument/2006/relationships/image" Target="../media/image9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7"/>
  <sheetViews>
    <sheetView tabSelected="1" topLeftCell="A94" zoomScale="91" zoomScaleNormal="91" workbookViewId="0">
      <selection activeCell="A108" sqref="A108:AI108"/>
    </sheetView>
  </sheetViews>
  <sheetFormatPr baseColWidth="10" defaultColWidth="8.7109375" defaultRowHeight="12.75"/>
  <cols>
    <col min="1" max="1" width="7" style="755" customWidth="1"/>
    <col min="2" max="4" width="13.7109375" style="755" customWidth="1"/>
    <col min="5" max="5" width="5.140625" style="756" customWidth="1"/>
    <col min="6" max="7" width="2.140625" style="756" customWidth="1"/>
    <col min="8" max="8" width="16.7109375" style="756" customWidth="1"/>
    <col min="9" max="9" width="5.28515625" style="756" customWidth="1"/>
    <col min="10" max="10" width="4.7109375" style="756" customWidth="1"/>
    <col min="11" max="11" width="2.140625" style="756" customWidth="1"/>
    <col min="12" max="12" width="4.7109375" style="756" customWidth="1"/>
    <col min="13" max="13" width="5.140625" style="756" customWidth="1"/>
    <col min="14" max="14" width="4.7109375" style="756" customWidth="1"/>
    <col min="15" max="15" width="5.7109375" style="756" customWidth="1"/>
    <col min="16" max="16" width="4.42578125" style="756" customWidth="1"/>
    <col min="17" max="17" width="4.140625" style="756" customWidth="1"/>
    <col min="18" max="18" width="5.140625" style="756" customWidth="1"/>
    <col min="19" max="19" width="7.5703125" style="756" customWidth="1"/>
    <col min="20" max="20" width="7.7109375" style="756" customWidth="1"/>
    <col min="21" max="21" width="2.140625" style="756" customWidth="1"/>
    <col min="22" max="22" width="5.7109375" style="756" customWidth="1"/>
    <col min="23" max="23" width="6.42578125" style="756" customWidth="1"/>
    <col min="24" max="24" width="4.7109375" style="756" customWidth="1"/>
    <col min="25" max="25" width="5.42578125" style="756" customWidth="1"/>
    <col min="26" max="26" width="3.28515625" style="756" customWidth="1"/>
    <col min="27" max="27" width="3.7109375" style="756" customWidth="1"/>
    <col min="28" max="28" width="4.7109375" style="756" customWidth="1"/>
    <col min="29" max="29" width="5.28515625" style="756" customWidth="1"/>
    <col min="30" max="30" width="5.42578125" style="756" customWidth="1"/>
    <col min="31" max="31" width="5.7109375" style="338" customWidth="1"/>
    <col min="32" max="32" width="6" style="756" customWidth="1"/>
    <col min="33" max="33" width="5.7109375" style="756" customWidth="1"/>
    <col min="34" max="34" width="6.7109375" style="756" customWidth="1"/>
    <col min="35" max="35" width="9.5703125" style="338" customWidth="1"/>
    <col min="36" max="36" width="8.7109375" style="65"/>
    <col min="37" max="37" width="8.7109375" style="65" hidden="1" customWidth="1"/>
    <col min="38" max="38" width="25.28515625" style="65" hidden="1" customWidth="1"/>
    <col min="39" max="39" width="25.7109375" style="65" hidden="1" customWidth="1"/>
    <col min="40" max="40" width="8.7109375" style="65" customWidth="1"/>
    <col min="41" max="16384" width="8.7109375" style="65"/>
  </cols>
  <sheetData>
    <row r="1" spans="1:35" ht="27" customHeight="1">
      <c r="A1" s="64" t="s">
        <v>76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</row>
    <row r="2" spans="1:35" ht="19.5" customHeight="1">
      <c r="A2" s="66" t="s">
        <v>77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8"/>
    </row>
    <row r="3" spans="1:35" ht="19.5" customHeight="1">
      <c r="A3" s="69" t="s">
        <v>78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  <c r="Q3" s="72" t="s">
        <v>79</v>
      </c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80</v>
      </c>
      <c r="AE3" s="76"/>
      <c r="AF3" s="76"/>
      <c r="AG3" s="76"/>
      <c r="AH3" s="76"/>
      <c r="AI3" s="77"/>
    </row>
    <row r="4" spans="1:35" ht="19.5" customHeight="1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/>
      <c r="Q4" s="81" t="s">
        <v>81</v>
      </c>
      <c r="R4" s="82"/>
      <c r="S4" s="82"/>
      <c r="T4" s="82"/>
      <c r="U4" s="82"/>
      <c r="V4" s="82"/>
      <c r="W4" s="83"/>
      <c r="X4" s="81" t="s">
        <v>82</v>
      </c>
      <c r="Y4" s="82"/>
      <c r="Z4" s="82"/>
      <c r="AA4" s="82"/>
      <c r="AB4" s="82"/>
      <c r="AC4" s="83"/>
      <c r="AD4" s="84"/>
      <c r="AE4" s="85"/>
      <c r="AF4" s="85"/>
      <c r="AG4" s="85"/>
      <c r="AH4" s="85"/>
      <c r="AI4" s="86"/>
    </row>
    <row r="5" spans="1:35" ht="19.5" customHeight="1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/>
      <c r="Q5" s="90" t="s">
        <v>83</v>
      </c>
      <c r="R5" s="91"/>
      <c r="S5" s="92"/>
      <c r="T5" s="93" t="s">
        <v>84</v>
      </c>
      <c r="U5" s="94"/>
      <c r="V5" s="94"/>
      <c r="W5" s="95"/>
      <c r="X5" s="90" t="s">
        <v>83</v>
      </c>
      <c r="Y5" s="91"/>
      <c r="Z5" s="92"/>
      <c r="AA5" s="90" t="s">
        <v>85</v>
      </c>
      <c r="AB5" s="91"/>
      <c r="AC5" s="92"/>
      <c r="AD5" s="96"/>
      <c r="AE5" s="97"/>
      <c r="AF5" s="97"/>
      <c r="AG5" s="97"/>
      <c r="AH5" s="97"/>
      <c r="AI5" s="98"/>
    </row>
    <row r="6" spans="1:35" ht="17.45" customHeight="1">
      <c r="A6" s="99" t="s">
        <v>86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1"/>
    </row>
    <row r="7" spans="1:35">
      <c r="A7" s="102">
        <v>1</v>
      </c>
      <c r="B7" s="103" t="s">
        <v>87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  <c r="Q7" s="106">
        <v>1592</v>
      </c>
      <c r="R7" s="107"/>
      <c r="S7" s="108"/>
      <c r="T7" s="109">
        <v>1024</v>
      </c>
      <c r="U7" s="110"/>
      <c r="V7" s="111"/>
      <c r="W7" s="108"/>
      <c r="X7" s="106">
        <v>1593</v>
      </c>
      <c r="Y7" s="107"/>
      <c r="Z7" s="108"/>
      <c r="AA7" s="109">
        <v>1025</v>
      </c>
      <c r="AB7" s="107">
        <v>1026705</v>
      </c>
      <c r="AC7" s="108"/>
      <c r="AD7" s="106">
        <v>104</v>
      </c>
      <c r="AE7" s="110">
        <v>19500361</v>
      </c>
      <c r="AF7" s="111"/>
      <c r="AG7" s="108"/>
      <c r="AH7" s="112"/>
      <c r="AI7" s="113" t="s">
        <v>88</v>
      </c>
    </row>
    <row r="8" spans="1:35">
      <c r="A8" s="102">
        <v>2</v>
      </c>
      <c r="B8" s="103" t="s">
        <v>89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  <c r="Q8" s="106">
        <v>1594</v>
      </c>
      <c r="R8" s="107"/>
      <c r="S8" s="108"/>
      <c r="T8" s="109">
        <v>1026</v>
      </c>
      <c r="U8" s="107"/>
      <c r="V8" s="111"/>
      <c r="W8" s="108"/>
      <c r="X8" s="106">
        <v>1595</v>
      </c>
      <c r="Y8" s="107"/>
      <c r="Z8" s="108"/>
      <c r="AA8" s="109">
        <v>1027</v>
      </c>
      <c r="AB8" s="107"/>
      <c r="AC8" s="108"/>
      <c r="AD8" s="106">
        <v>105</v>
      </c>
      <c r="AE8" s="114"/>
      <c r="AF8" s="115"/>
      <c r="AG8" s="115"/>
      <c r="AH8" s="116"/>
      <c r="AI8" s="117" t="s">
        <v>88</v>
      </c>
    </row>
    <row r="9" spans="1:35">
      <c r="A9" s="102">
        <v>3</v>
      </c>
      <c r="B9" s="103" t="s">
        <v>90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5"/>
      <c r="AD9" s="106">
        <v>106</v>
      </c>
      <c r="AE9" s="114"/>
      <c r="AF9" s="115"/>
      <c r="AG9" s="115"/>
      <c r="AH9" s="116"/>
      <c r="AI9" s="117" t="s">
        <v>88</v>
      </c>
    </row>
    <row r="10" spans="1:35">
      <c r="A10" s="102">
        <v>4</v>
      </c>
      <c r="B10" s="103" t="s">
        <v>91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5"/>
      <c r="AA10" s="109">
        <v>603</v>
      </c>
      <c r="AB10" s="107"/>
      <c r="AC10" s="108"/>
      <c r="AD10" s="106">
        <v>108</v>
      </c>
      <c r="AE10" s="114"/>
      <c r="AF10" s="115"/>
      <c r="AG10" s="115"/>
      <c r="AH10" s="116"/>
      <c r="AI10" s="117" t="s">
        <v>88</v>
      </c>
    </row>
    <row r="11" spans="1:35" ht="20.45" customHeight="1">
      <c r="A11" s="102">
        <v>5</v>
      </c>
      <c r="B11" s="118" t="s">
        <v>92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20"/>
      <c r="Q11" s="106">
        <v>1721</v>
      </c>
      <c r="R11" s="121"/>
      <c r="S11" s="122"/>
      <c r="T11" s="109">
        <v>1722</v>
      </c>
      <c r="U11" s="121"/>
      <c r="V11" s="123"/>
      <c r="W11" s="122"/>
      <c r="X11" s="106">
        <v>1596</v>
      </c>
      <c r="Y11" s="124"/>
      <c r="Z11" s="125"/>
      <c r="AA11" s="109">
        <v>954</v>
      </c>
      <c r="AB11" s="124"/>
      <c r="AC11" s="125"/>
      <c r="AD11" s="106">
        <v>955</v>
      </c>
      <c r="AE11" s="124"/>
      <c r="AF11" s="125"/>
      <c r="AG11" s="124"/>
      <c r="AH11" s="125"/>
      <c r="AI11" s="117" t="s">
        <v>88</v>
      </c>
    </row>
    <row r="12" spans="1:35">
      <c r="A12" s="102">
        <v>6</v>
      </c>
      <c r="B12" s="103" t="s">
        <v>93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5"/>
      <c r="Q12" s="106">
        <v>1597</v>
      </c>
      <c r="R12" s="107"/>
      <c r="S12" s="108"/>
      <c r="T12" s="109">
        <v>1598</v>
      </c>
      <c r="U12" s="107"/>
      <c r="V12" s="111"/>
      <c r="W12" s="108"/>
      <c r="X12" s="106">
        <v>1599</v>
      </c>
      <c r="Y12" s="107"/>
      <c r="Z12" s="108"/>
      <c r="AA12" s="109">
        <v>1631</v>
      </c>
      <c r="AB12" s="107"/>
      <c r="AC12" s="108"/>
      <c r="AD12" s="106">
        <v>1632</v>
      </c>
      <c r="AE12" s="114"/>
      <c r="AF12" s="115"/>
      <c r="AG12" s="115"/>
      <c r="AH12" s="116"/>
      <c r="AI12" s="117" t="s">
        <v>88</v>
      </c>
    </row>
    <row r="13" spans="1:35">
      <c r="A13" s="102">
        <v>7</v>
      </c>
      <c r="B13" s="103" t="s">
        <v>94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5"/>
      <c r="AD13" s="106">
        <v>110</v>
      </c>
      <c r="AE13" s="114"/>
      <c r="AF13" s="115"/>
      <c r="AG13" s="115"/>
      <c r="AH13" s="116"/>
      <c r="AI13" s="117" t="s">
        <v>88</v>
      </c>
    </row>
    <row r="14" spans="1:35">
      <c r="A14" s="102">
        <v>8</v>
      </c>
      <c r="B14" s="126" t="s">
        <v>95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  <c r="AA14" s="109">
        <v>605</v>
      </c>
      <c r="AB14" s="121"/>
      <c r="AC14" s="122"/>
      <c r="AD14" s="106">
        <v>155</v>
      </c>
      <c r="AE14" s="110">
        <v>140022</v>
      </c>
      <c r="AF14" s="111"/>
      <c r="AG14" s="108"/>
      <c r="AH14" s="112"/>
      <c r="AI14" s="117" t="s">
        <v>88</v>
      </c>
    </row>
    <row r="15" spans="1:35">
      <c r="A15" s="102">
        <v>9</v>
      </c>
      <c r="B15" s="103" t="s">
        <v>96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06">
        <v>1633</v>
      </c>
      <c r="R15" s="107"/>
      <c r="S15" s="108"/>
      <c r="T15" s="109">
        <v>1105</v>
      </c>
      <c r="U15" s="107"/>
      <c r="V15" s="111"/>
      <c r="W15" s="108"/>
      <c r="X15" s="106">
        <v>1634</v>
      </c>
      <c r="Y15" s="107"/>
      <c r="Z15" s="108"/>
      <c r="AA15" s="109">
        <v>606</v>
      </c>
      <c r="AB15" s="107"/>
      <c r="AC15" s="108"/>
      <c r="AD15" s="106">
        <v>152</v>
      </c>
      <c r="AE15" s="114"/>
      <c r="AF15" s="115"/>
      <c r="AG15" s="115"/>
      <c r="AH15" s="116"/>
      <c r="AI15" s="117" t="s">
        <v>88</v>
      </c>
    </row>
    <row r="16" spans="1:35">
      <c r="A16" s="102">
        <v>10</v>
      </c>
      <c r="B16" s="103" t="s">
        <v>97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5"/>
      <c r="X16" s="106">
        <v>1635</v>
      </c>
      <c r="Y16" s="107"/>
      <c r="Z16" s="108"/>
      <c r="AA16" s="109">
        <v>1031</v>
      </c>
      <c r="AB16" s="107"/>
      <c r="AC16" s="108"/>
      <c r="AD16" s="106">
        <v>1032</v>
      </c>
      <c r="AE16" s="114"/>
      <c r="AF16" s="115"/>
      <c r="AG16" s="115"/>
      <c r="AH16" s="116"/>
      <c r="AI16" s="117" t="s">
        <v>88</v>
      </c>
    </row>
    <row r="17" spans="1:35">
      <c r="A17" s="102">
        <v>11</v>
      </c>
      <c r="B17" s="103" t="s">
        <v>98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5"/>
      <c r="AD17" s="106">
        <v>1104</v>
      </c>
      <c r="AE17" s="114"/>
      <c r="AF17" s="115"/>
      <c r="AG17" s="115"/>
      <c r="AH17" s="116"/>
      <c r="AI17" s="117" t="s">
        <v>88</v>
      </c>
    </row>
    <row r="18" spans="1:35" ht="20.45" customHeight="1">
      <c r="A18" s="102">
        <v>12</v>
      </c>
      <c r="B18" s="103" t="s">
        <v>99</v>
      </c>
      <c r="C18" s="104"/>
      <c r="D18" s="104"/>
      <c r="E18" s="104"/>
      <c r="F18" s="104"/>
      <c r="G18" s="104"/>
      <c r="H18" s="104"/>
      <c r="I18" s="104"/>
      <c r="J18" s="104"/>
      <c r="K18" s="105"/>
      <c r="L18" s="127">
        <v>1098</v>
      </c>
      <c r="M18" s="121">
        <v>3866075</v>
      </c>
      <c r="N18" s="123"/>
      <c r="O18" s="123"/>
      <c r="P18" s="122"/>
      <c r="Q18" s="118" t="s">
        <v>100</v>
      </c>
      <c r="R18" s="119"/>
      <c r="S18" s="119"/>
      <c r="T18" s="119"/>
      <c r="U18" s="119"/>
      <c r="V18" s="119"/>
      <c r="W18" s="120"/>
      <c r="X18" s="106">
        <v>1030</v>
      </c>
      <c r="Y18" s="121"/>
      <c r="Z18" s="123"/>
      <c r="AA18" s="123"/>
      <c r="AB18" s="123"/>
      <c r="AC18" s="122"/>
      <c r="AD18" s="106">
        <v>161</v>
      </c>
      <c r="AE18" s="110">
        <f>+M18</f>
        <v>3866075</v>
      </c>
      <c r="AF18" s="111"/>
      <c r="AG18" s="108"/>
      <c r="AH18" s="112"/>
      <c r="AI18" s="117" t="s">
        <v>88</v>
      </c>
    </row>
    <row r="19" spans="1:35">
      <c r="A19" s="102">
        <v>13</v>
      </c>
      <c r="B19" s="103" t="s">
        <v>101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5"/>
      <c r="AD19" s="106">
        <v>1774</v>
      </c>
      <c r="AE19" s="114"/>
      <c r="AF19" s="115"/>
      <c r="AG19" s="115"/>
      <c r="AH19" s="116"/>
      <c r="AI19" s="117" t="s">
        <v>88</v>
      </c>
    </row>
    <row r="20" spans="1:35" ht="23.45" customHeight="1">
      <c r="A20" s="131">
        <v>14</v>
      </c>
      <c r="B20" s="132" t="s">
        <v>102</v>
      </c>
      <c r="C20" s="133"/>
      <c r="D20" s="133"/>
      <c r="E20" s="133"/>
      <c r="F20" s="133"/>
      <c r="G20" s="133"/>
      <c r="H20" s="133"/>
      <c r="I20" s="133"/>
      <c r="J20" s="133"/>
      <c r="K20" s="134"/>
      <c r="L20" s="135">
        <v>159</v>
      </c>
      <c r="M20" s="136">
        <f>+AB7</f>
        <v>1026705</v>
      </c>
      <c r="N20" s="137"/>
      <c r="O20" s="137"/>
      <c r="P20" s="138"/>
      <c r="Q20" s="139" t="s">
        <v>103</v>
      </c>
      <c r="R20" s="140"/>
      <c r="S20" s="140"/>
      <c r="T20" s="140"/>
      <c r="U20" s="140"/>
      <c r="V20" s="140"/>
      <c r="W20" s="141"/>
      <c r="X20" s="142">
        <v>748</v>
      </c>
      <c r="Y20" s="143"/>
      <c r="Z20" s="137"/>
      <c r="AA20" s="137"/>
      <c r="AB20" s="137"/>
      <c r="AC20" s="138"/>
      <c r="AD20" s="142">
        <v>749</v>
      </c>
      <c r="AE20" s="136">
        <f>+M20</f>
        <v>1026705</v>
      </c>
      <c r="AF20" s="137"/>
      <c r="AG20" s="137"/>
      <c r="AH20" s="138"/>
      <c r="AI20" s="144" t="s">
        <v>88</v>
      </c>
    </row>
    <row r="21" spans="1:35">
      <c r="A21" s="145" t="s">
        <v>104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7"/>
    </row>
    <row r="22" spans="1:35">
      <c r="A22" s="148" t="s">
        <v>105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50"/>
    </row>
    <row r="23" spans="1:35" ht="24" customHeight="1">
      <c r="A23" s="102">
        <v>15</v>
      </c>
      <c r="B23" s="126" t="s">
        <v>106</v>
      </c>
      <c r="C23" s="119"/>
      <c r="D23" s="119"/>
      <c r="E23" s="119"/>
      <c r="F23" s="119"/>
      <c r="G23" s="119"/>
      <c r="H23" s="119"/>
      <c r="I23" s="119"/>
      <c r="J23" s="119"/>
      <c r="K23" s="120"/>
      <c r="L23" s="127">
        <v>166</v>
      </c>
      <c r="M23" s="121"/>
      <c r="N23" s="123"/>
      <c r="O23" s="123"/>
      <c r="P23" s="122"/>
      <c r="Q23" s="151" t="s">
        <v>107</v>
      </c>
      <c r="R23" s="152"/>
      <c r="S23" s="152"/>
      <c r="T23" s="152"/>
      <c r="U23" s="152"/>
      <c r="V23" s="152"/>
      <c r="W23" s="153"/>
      <c r="X23" s="106">
        <v>907</v>
      </c>
      <c r="Y23" s="121"/>
      <c r="Z23" s="123"/>
      <c r="AA23" s="123"/>
      <c r="AB23" s="123"/>
      <c r="AC23" s="122"/>
      <c r="AD23" s="106">
        <v>764</v>
      </c>
      <c r="AE23" s="128"/>
      <c r="AF23" s="129"/>
      <c r="AG23" s="129"/>
      <c r="AH23" s="130"/>
      <c r="AI23" s="113" t="s">
        <v>108</v>
      </c>
    </row>
    <row r="24" spans="1:35">
      <c r="A24" s="102">
        <v>16</v>
      </c>
      <c r="B24" s="103" t="s">
        <v>109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5"/>
      <c r="AD24" s="106">
        <v>169</v>
      </c>
      <c r="AE24" s="110">
        <v>2020</v>
      </c>
      <c r="AF24" s="111"/>
      <c r="AG24" s="108"/>
      <c r="AH24" s="112"/>
      <c r="AI24" s="113" t="s">
        <v>108</v>
      </c>
    </row>
    <row r="25" spans="1:35">
      <c r="A25" s="102">
        <v>17</v>
      </c>
      <c r="B25" s="103" t="s">
        <v>110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5"/>
      <c r="AD25" s="106">
        <v>1833</v>
      </c>
      <c r="AE25" s="114"/>
      <c r="AF25" s="115"/>
      <c r="AG25" s="115"/>
      <c r="AH25" s="116"/>
      <c r="AI25" s="113" t="s">
        <v>108</v>
      </c>
    </row>
    <row r="26" spans="1:35">
      <c r="A26" s="102">
        <v>18</v>
      </c>
      <c r="B26" s="103" t="s">
        <v>111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5"/>
      <c r="AD26" s="106">
        <v>158</v>
      </c>
      <c r="AE26" s="110">
        <f>+AE7+AE14+AE20-AE24+AE18</f>
        <v>24531143</v>
      </c>
      <c r="AF26" s="111"/>
      <c r="AG26" s="108"/>
      <c r="AH26" s="112"/>
      <c r="AI26" s="113" t="s">
        <v>112</v>
      </c>
    </row>
    <row r="27" spans="1:35">
      <c r="A27" s="102">
        <v>19</v>
      </c>
      <c r="B27" s="103" t="s">
        <v>113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5"/>
      <c r="AD27" s="106">
        <v>111</v>
      </c>
      <c r="AE27" s="114"/>
      <c r="AF27" s="115"/>
      <c r="AG27" s="115"/>
      <c r="AH27" s="116"/>
      <c r="AI27" s="113" t="s">
        <v>108</v>
      </c>
    </row>
    <row r="28" spans="1:35" ht="32.450000000000003" customHeight="1">
      <c r="A28" s="154">
        <v>20</v>
      </c>
      <c r="B28" s="103" t="s">
        <v>114</v>
      </c>
      <c r="C28" s="104"/>
      <c r="D28" s="104"/>
      <c r="E28" s="104"/>
      <c r="F28" s="104"/>
      <c r="G28" s="104"/>
      <c r="H28" s="104"/>
      <c r="I28" s="104"/>
      <c r="J28" s="104"/>
      <c r="K28" s="105"/>
      <c r="L28" s="155">
        <v>750</v>
      </c>
      <c r="M28" s="121"/>
      <c r="N28" s="123"/>
      <c r="O28" s="123"/>
      <c r="P28" s="122"/>
      <c r="Q28" s="126" t="s">
        <v>115</v>
      </c>
      <c r="R28" s="119"/>
      <c r="S28" s="119"/>
      <c r="T28" s="119"/>
      <c r="U28" s="119"/>
      <c r="V28" s="119"/>
      <c r="W28" s="120"/>
      <c r="X28" s="156">
        <v>740</v>
      </c>
      <c r="Y28" s="121"/>
      <c r="Z28" s="123"/>
      <c r="AA28" s="123"/>
      <c r="AB28" s="123"/>
      <c r="AC28" s="122"/>
      <c r="AD28" s="156">
        <v>751</v>
      </c>
      <c r="AE28" s="128"/>
      <c r="AF28" s="129"/>
      <c r="AG28" s="129"/>
      <c r="AH28" s="130"/>
      <c r="AI28" s="157" t="s">
        <v>108</v>
      </c>
    </row>
    <row r="29" spans="1:35" ht="26.1" customHeight="1">
      <c r="A29" s="102">
        <v>21</v>
      </c>
      <c r="B29" s="118" t="s">
        <v>0</v>
      </c>
      <c r="C29" s="119"/>
      <c r="D29" s="119"/>
      <c r="E29" s="119"/>
      <c r="F29" s="119"/>
      <c r="G29" s="119"/>
      <c r="H29" s="119"/>
      <c r="I29" s="119"/>
      <c r="J29" s="119"/>
      <c r="K29" s="120"/>
      <c r="L29" s="127">
        <v>822</v>
      </c>
      <c r="M29" s="121"/>
      <c r="N29" s="123"/>
      <c r="O29" s="123"/>
      <c r="P29" s="122"/>
      <c r="Q29" s="103" t="s">
        <v>116</v>
      </c>
      <c r="R29" s="104"/>
      <c r="S29" s="104"/>
      <c r="T29" s="104"/>
      <c r="U29" s="104"/>
      <c r="V29" s="104"/>
      <c r="W29" s="105"/>
      <c r="X29" s="106">
        <v>765</v>
      </c>
      <c r="Y29" s="121"/>
      <c r="Z29" s="123"/>
      <c r="AA29" s="123"/>
      <c r="AB29" s="123"/>
      <c r="AC29" s="122"/>
      <c r="AD29" s="106">
        <v>766</v>
      </c>
      <c r="AE29" s="128"/>
      <c r="AF29" s="129"/>
      <c r="AG29" s="129"/>
      <c r="AH29" s="130"/>
      <c r="AI29" s="113" t="s">
        <v>108</v>
      </c>
    </row>
    <row r="30" spans="1:35">
      <c r="A30" s="131">
        <v>22</v>
      </c>
      <c r="B30" s="132" t="s">
        <v>117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4"/>
      <c r="AD30" s="142">
        <v>170</v>
      </c>
      <c r="AE30" s="124">
        <f>+AE26</f>
        <v>24531143</v>
      </c>
      <c r="AF30" s="125"/>
      <c r="AG30" s="124"/>
      <c r="AH30" s="125"/>
      <c r="AI30" s="158" t="s">
        <v>112</v>
      </c>
    </row>
    <row r="31" spans="1:35">
      <c r="A31" s="145" t="s">
        <v>118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7"/>
    </row>
    <row r="32" spans="1:35">
      <c r="A32" s="159" t="s">
        <v>119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1"/>
    </row>
    <row r="33" spans="1:35" ht="15.6" customHeight="1">
      <c r="A33" s="102">
        <v>23</v>
      </c>
      <c r="B33" s="103" t="s">
        <v>120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5"/>
      <c r="AD33" s="106">
        <v>157</v>
      </c>
      <c r="AE33" s="124">
        <v>685597</v>
      </c>
      <c r="AF33" s="125"/>
      <c r="AG33" s="124"/>
      <c r="AH33" s="125"/>
      <c r="AI33" s="113" t="s">
        <v>88</v>
      </c>
    </row>
    <row r="34" spans="1:35" ht="15.6" customHeight="1">
      <c r="A34" s="102">
        <v>24</v>
      </c>
      <c r="B34" s="103" t="s">
        <v>121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5"/>
      <c r="AD34" s="106">
        <v>1017</v>
      </c>
      <c r="AE34" s="107"/>
      <c r="AF34" s="111"/>
      <c r="AG34" s="111"/>
      <c r="AH34" s="108"/>
      <c r="AI34" s="113" t="s">
        <v>88</v>
      </c>
    </row>
    <row r="35" spans="1:35" ht="15.6" customHeight="1">
      <c r="A35" s="102">
        <v>25</v>
      </c>
      <c r="B35" s="103" t="s">
        <v>122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5"/>
      <c r="AD35" s="106">
        <v>1033</v>
      </c>
      <c r="AE35" s="107"/>
      <c r="AF35" s="111"/>
      <c r="AG35" s="111"/>
      <c r="AH35" s="108"/>
      <c r="AI35" s="113" t="s">
        <v>88</v>
      </c>
    </row>
    <row r="36" spans="1:35" ht="15.6" customHeight="1">
      <c r="A36" s="102">
        <v>26</v>
      </c>
      <c r="B36" s="103" t="s">
        <v>123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5"/>
      <c r="AD36" s="106">
        <v>201</v>
      </c>
      <c r="AE36" s="107"/>
      <c r="AF36" s="111"/>
      <c r="AG36" s="111"/>
      <c r="AH36" s="108"/>
      <c r="AI36" s="113" t="s">
        <v>88</v>
      </c>
    </row>
    <row r="37" spans="1:35" ht="15.6" customHeight="1">
      <c r="A37" s="102">
        <v>27</v>
      </c>
      <c r="B37" s="103" t="s">
        <v>124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5"/>
      <c r="AD37" s="106">
        <v>1035</v>
      </c>
      <c r="AE37" s="110">
        <f>+U7*35%</f>
        <v>0</v>
      </c>
      <c r="AF37" s="111"/>
      <c r="AG37" s="108"/>
      <c r="AH37" s="112"/>
      <c r="AI37" s="113" t="s">
        <v>88</v>
      </c>
    </row>
    <row r="38" spans="1:35" ht="15.6" customHeight="1">
      <c r="A38" s="102">
        <v>28</v>
      </c>
      <c r="B38" s="103" t="s">
        <v>125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5"/>
      <c r="AD38" s="106">
        <v>910</v>
      </c>
      <c r="AE38" s="107"/>
      <c r="AF38" s="111"/>
      <c r="AG38" s="111"/>
      <c r="AH38" s="108"/>
      <c r="AI38" s="113" t="s">
        <v>88</v>
      </c>
    </row>
    <row r="39" spans="1:35" ht="15.6" customHeight="1">
      <c r="A39" s="102">
        <v>29</v>
      </c>
      <c r="B39" s="103" t="s">
        <v>126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5"/>
      <c r="AD39" s="106">
        <v>1036</v>
      </c>
      <c r="AE39" s="107"/>
      <c r="AF39" s="111"/>
      <c r="AG39" s="111"/>
      <c r="AH39" s="108"/>
      <c r="AI39" s="113" t="s">
        <v>108</v>
      </c>
    </row>
    <row r="40" spans="1:35" ht="15.6" customHeight="1">
      <c r="A40" s="102">
        <v>30</v>
      </c>
      <c r="B40" s="103" t="s">
        <v>127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5"/>
      <c r="AD40" s="106">
        <v>1101</v>
      </c>
      <c r="AE40" s="107"/>
      <c r="AF40" s="111"/>
      <c r="AG40" s="111"/>
      <c r="AH40" s="108"/>
      <c r="AI40" s="113" t="s">
        <v>108</v>
      </c>
    </row>
    <row r="41" spans="1:35" ht="15.6" customHeight="1">
      <c r="A41" s="102">
        <v>31</v>
      </c>
      <c r="B41" s="103" t="s">
        <v>128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5"/>
      <c r="AD41" s="106">
        <v>135</v>
      </c>
      <c r="AE41" s="107"/>
      <c r="AF41" s="111"/>
      <c r="AG41" s="111"/>
      <c r="AH41" s="108"/>
      <c r="AI41" s="113" t="s">
        <v>108</v>
      </c>
    </row>
    <row r="42" spans="1:35" ht="15.6" customHeight="1">
      <c r="A42" s="102">
        <v>32</v>
      </c>
      <c r="B42" s="103" t="s">
        <v>129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5"/>
      <c r="AD42" s="106">
        <v>136</v>
      </c>
      <c r="AE42" s="107"/>
      <c r="AF42" s="111"/>
      <c r="AG42" s="111"/>
      <c r="AH42" s="108"/>
      <c r="AI42" s="113" t="s">
        <v>108</v>
      </c>
    </row>
    <row r="43" spans="1:35" ht="15.6" customHeight="1">
      <c r="A43" s="102">
        <v>33</v>
      </c>
      <c r="B43" s="103" t="s">
        <v>130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5"/>
      <c r="AD43" s="106">
        <v>176</v>
      </c>
      <c r="AE43" s="107"/>
      <c r="AF43" s="111"/>
      <c r="AG43" s="111"/>
      <c r="AH43" s="108"/>
      <c r="AI43" s="113" t="s">
        <v>108</v>
      </c>
    </row>
    <row r="44" spans="1:35" ht="15.6" customHeight="1">
      <c r="A44" s="102">
        <v>34</v>
      </c>
      <c r="B44" s="103" t="s">
        <v>131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5"/>
      <c r="AD44" s="106">
        <v>752</v>
      </c>
      <c r="AE44" s="107"/>
      <c r="AF44" s="111"/>
      <c r="AG44" s="111"/>
      <c r="AH44" s="108"/>
      <c r="AI44" s="113" t="s">
        <v>108</v>
      </c>
    </row>
    <row r="45" spans="1:35" ht="15.6" customHeight="1">
      <c r="A45" s="102">
        <v>35</v>
      </c>
      <c r="B45" s="103" t="s">
        <v>132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5"/>
      <c r="AD45" s="106">
        <v>608</v>
      </c>
      <c r="AE45" s="124">
        <f>+Y11</f>
        <v>0</v>
      </c>
      <c r="AF45" s="125"/>
      <c r="AG45" s="124"/>
      <c r="AH45" s="125"/>
      <c r="AI45" s="113" t="s">
        <v>108</v>
      </c>
    </row>
    <row r="46" spans="1:35" ht="15.6" customHeight="1">
      <c r="A46" s="102">
        <v>36</v>
      </c>
      <c r="B46" s="103" t="s">
        <v>133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5"/>
      <c r="AD46" s="106">
        <v>1636</v>
      </c>
      <c r="AE46" s="124"/>
      <c r="AF46" s="125"/>
      <c r="AG46" s="124"/>
      <c r="AH46" s="125"/>
      <c r="AI46" s="113" t="s">
        <v>108</v>
      </c>
    </row>
    <row r="47" spans="1:35" ht="15.6" customHeight="1">
      <c r="A47" s="162">
        <v>37</v>
      </c>
      <c r="B47" s="163" t="s">
        <v>134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5"/>
      <c r="AD47" s="166">
        <v>1637</v>
      </c>
      <c r="AE47" s="167"/>
      <c r="AF47" s="168"/>
      <c r="AG47" s="124"/>
      <c r="AH47" s="125"/>
      <c r="AI47" s="113" t="s">
        <v>108</v>
      </c>
    </row>
    <row r="48" spans="1:35" ht="15.6" customHeight="1">
      <c r="A48" s="102">
        <v>38</v>
      </c>
      <c r="B48" s="103" t="s">
        <v>135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5"/>
      <c r="AD48" s="106">
        <v>1638</v>
      </c>
      <c r="AE48" s="124"/>
      <c r="AF48" s="125"/>
      <c r="AG48" s="124"/>
      <c r="AH48" s="125"/>
      <c r="AI48" s="113" t="s">
        <v>108</v>
      </c>
    </row>
    <row r="49" spans="1:35" ht="15.6" customHeight="1">
      <c r="A49" s="102">
        <v>39</v>
      </c>
      <c r="B49" s="103" t="s">
        <v>136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5"/>
      <c r="AD49" s="106">
        <v>895</v>
      </c>
      <c r="AE49" s="124">
        <v>154488</v>
      </c>
      <c r="AF49" s="125"/>
      <c r="AG49" s="124"/>
      <c r="AH49" s="125"/>
      <c r="AI49" s="113" t="s">
        <v>108</v>
      </c>
    </row>
    <row r="50" spans="1:35" ht="15.6" customHeight="1">
      <c r="A50" s="102">
        <v>40</v>
      </c>
      <c r="B50" s="103" t="s">
        <v>137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5"/>
      <c r="AD50" s="106">
        <v>867</v>
      </c>
      <c r="AE50" s="124"/>
      <c r="AF50" s="125"/>
      <c r="AG50" s="124"/>
      <c r="AH50" s="125"/>
      <c r="AI50" s="113" t="s">
        <v>108</v>
      </c>
    </row>
    <row r="51" spans="1:35" ht="15.6" customHeight="1">
      <c r="A51" s="102">
        <v>41</v>
      </c>
      <c r="B51" s="103" t="s">
        <v>138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5"/>
      <c r="AD51" s="106">
        <v>609</v>
      </c>
      <c r="AE51" s="124"/>
      <c r="AF51" s="125"/>
      <c r="AG51" s="124"/>
      <c r="AH51" s="125"/>
      <c r="AI51" s="113" t="s">
        <v>108</v>
      </c>
    </row>
    <row r="52" spans="1:35" ht="15.6" customHeight="1">
      <c r="A52" s="102">
        <v>42</v>
      </c>
      <c r="B52" s="103" t="s">
        <v>139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5"/>
      <c r="AD52" s="106">
        <v>1639</v>
      </c>
      <c r="AE52" s="124"/>
      <c r="AF52" s="125"/>
      <c r="AG52" s="124"/>
      <c r="AH52" s="125"/>
      <c r="AI52" s="113" t="s">
        <v>108</v>
      </c>
    </row>
    <row r="53" spans="1:35" ht="15.6" customHeight="1">
      <c r="A53" s="102">
        <v>43</v>
      </c>
      <c r="B53" s="103" t="s">
        <v>140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5"/>
      <c r="AD53" s="106">
        <v>1018</v>
      </c>
      <c r="AE53" s="124"/>
      <c r="AF53" s="125"/>
      <c r="AG53" s="124"/>
      <c r="AH53" s="125"/>
      <c r="AI53" s="113" t="s">
        <v>108</v>
      </c>
    </row>
    <row r="54" spans="1:35" ht="15.6" customHeight="1">
      <c r="A54" s="102">
        <v>44</v>
      </c>
      <c r="B54" s="103" t="s">
        <v>141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5"/>
      <c r="AD54" s="106">
        <v>162</v>
      </c>
      <c r="AE54" s="124"/>
      <c r="AF54" s="125"/>
      <c r="AG54" s="124"/>
      <c r="AH54" s="125"/>
      <c r="AI54" s="113" t="s">
        <v>108</v>
      </c>
    </row>
    <row r="55" spans="1:35" ht="15.6" customHeight="1">
      <c r="A55" s="102">
        <v>45</v>
      </c>
      <c r="B55" s="103" t="s">
        <v>142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5"/>
      <c r="AD55" s="106">
        <v>174</v>
      </c>
      <c r="AE55" s="124"/>
      <c r="AF55" s="125"/>
      <c r="AG55" s="124"/>
      <c r="AH55" s="125"/>
      <c r="AI55" s="113" t="s">
        <v>108</v>
      </c>
    </row>
    <row r="56" spans="1:35" ht="15.6" customHeight="1">
      <c r="A56" s="102">
        <v>46</v>
      </c>
      <c r="B56" s="103" t="s">
        <v>143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5"/>
      <c r="AD56" s="106">
        <v>610</v>
      </c>
      <c r="AE56" s="124">
        <f>+AE20</f>
        <v>1026705</v>
      </c>
      <c r="AF56" s="125"/>
      <c r="AG56" s="124"/>
      <c r="AH56" s="125"/>
      <c r="AI56" s="113" t="s">
        <v>108</v>
      </c>
    </row>
    <row r="57" spans="1:35" ht="15.6" customHeight="1">
      <c r="A57" s="102">
        <v>47</v>
      </c>
      <c r="B57" s="103" t="s">
        <v>144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5"/>
      <c r="AD57" s="106">
        <v>746</v>
      </c>
      <c r="AE57" s="107"/>
      <c r="AF57" s="111"/>
      <c r="AG57" s="111"/>
      <c r="AH57" s="108"/>
      <c r="AI57" s="113" t="s">
        <v>108</v>
      </c>
    </row>
    <row r="58" spans="1:35" ht="15.6" customHeight="1">
      <c r="A58" s="102">
        <v>48</v>
      </c>
      <c r="B58" s="103" t="s">
        <v>145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5"/>
      <c r="AD58" s="106">
        <v>866</v>
      </c>
      <c r="AE58" s="107"/>
      <c r="AF58" s="111"/>
      <c r="AG58" s="111"/>
      <c r="AH58" s="108"/>
      <c r="AI58" s="113" t="s">
        <v>108</v>
      </c>
    </row>
    <row r="59" spans="1:35" ht="15.6" customHeight="1">
      <c r="A59" s="102">
        <v>49</v>
      </c>
      <c r="B59" s="103" t="s">
        <v>146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5"/>
      <c r="AD59" s="106">
        <v>607</v>
      </c>
      <c r="AE59" s="107"/>
      <c r="AF59" s="111"/>
      <c r="AG59" s="111"/>
      <c r="AH59" s="108"/>
      <c r="AI59" s="113" t="s">
        <v>108</v>
      </c>
    </row>
    <row r="60" spans="1:35" ht="15.6" customHeight="1">
      <c r="A60" s="131">
        <v>50</v>
      </c>
      <c r="B60" s="132" t="s">
        <v>147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4"/>
      <c r="AD60" s="142">
        <v>304</v>
      </c>
      <c r="AE60" s="124">
        <f>+AE33-AE49-AE56</f>
        <v>-495596</v>
      </c>
      <c r="AF60" s="125"/>
      <c r="AG60" s="124"/>
      <c r="AH60" s="125"/>
      <c r="AI60" s="158" t="s">
        <v>112</v>
      </c>
    </row>
    <row r="61" spans="1:35">
      <c r="A61" s="145" t="s">
        <v>148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7"/>
    </row>
    <row r="62" spans="1:35">
      <c r="A62" s="159" t="s">
        <v>149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1"/>
    </row>
    <row r="63" spans="1:35">
      <c r="A63" s="99" t="s">
        <v>150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1"/>
    </row>
    <row r="64" spans="1:35">
      <c r="A64" s="169">
        <v>51</v>
      </c>
      <c r="B64" s="170" t="s">
        <v>151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71"/>
      <c r="R64" s="172" t="s">
        <v>152</v>
      </c>
      <c r="S64" s="173"/>
      <c r="T64" s="173"/>
      <c r="U64" s="173"/>
      <c r="V64" s="173"/>
      <c r="W64" s="174"/>
      <c r="X64" s="172" t="s">
        <v>153</v>
      </c>
      <c r="Y64" s="173"/>
      <c r="Z64" s="173"/>
      <c r="AA64" s="173"/>
      <c r="AB64" s="173"/>
      <c r="AC64" s="174"/>
      <c r="AD64" s="175">
        <v>31</v>
      </c>
      <c r="AE64" s="114"/>
      <c r="AF64" s="115"/>
      <c r="AG64" s="115"/>
      <c r="AH64" s="116"/>
      <c r="AI64" s="113" t="s">
        <v>88</v>
      </c>
    </row>
    <row r="65" spans="1:35" ht="14.45" customHeight="1">
      <c r="A65" s="102">
        <v>52</v>
      </c>
      <c r="B65" s="103" t="s">
        <v>154</v>
      </c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>
        <v>18</v>
      </c>
      <c r="S65" s="110"/>
      <c r="T65" s="111"/>
      <c r="U65" s="111"/>
      <c r="V65" s="111"/>
      <c r="W65" s="108"/>
      <c r="X65" s="106">
        <v>19</v>
      </c>
      <c r="Y65" s="107"/>
      <c r="Z65" s="111"/>
      <c r="AA65" s="111"/>
      <c r="AB65" s="111"/>
      <c r="AC65" s="108"/>
      <c r="AD65" s="106">
        <v>20</v>
      </c>
      <c r="AE65" s="110"/>
      <c r="AF65" s="111"/>
      <c r="AG65" s="111"/>
      <c r="AH65" s="108"/>
      <c r="AI65" s="113" t="s">
        <v>88</v>
      </c>
    </row>
    <row r="66" spans="1:35" ht="14.45" customHeight="1">
      <c r="A66" s="102">
        <v>53</v>
      </c>
      <c r="B66" s="103" t="s">
        <v>155</v>
      </c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>
        <v>1109</v>
      </c>
      <c r="S66" s="110"/>
      <c r="T66" s="111"/>
      <c r="U66" s="111"/>
      <c r="V66" s="111"/>
      <c r="W66" s="108"/>
      <c r="X66" s="106">
        <v>1111</v>
      </c>
      <c r="Y66" s="107"/>
      <c r="Z66" s="111"/>
      <c r="AA66" s="111"/>
      <c r="AB66" s="111"/>
      <c r="AC66" s="108"/>
      <c r="AD66" s="106">
        <v>1113</v>
      </c>
      <c r="AE66" s="110"/>
      <c r="AF66" s="111"/>
      <c r="AG66" s="111"/>
      <c r="AH66" s="108"/>
      <c r="AI66" s="113" t="s">
        <v>88</v>
      </c>
    </row>
    <row r="67" spans="1:35">
      <c r="A67" s="102">
        <v>54</v>
      </c>
      <c r="B67" s="118" t="s">
        <v>156</v>
      </c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20"/>
      <c r="R67" s="106">
        <v>1640</v>
      </c>
      <c r="S67" s="121"/>
      <c r="T67" s="123"/>
      <c r="U67" s="123"/>
      <c r="V67" s="123"/>
      <c r="W67" s="122"/>
      <c r="X67" s="106">
        <v>1641</v>
      </c>
      <c r="Y67" s="121"/>
      <c r="Z67" s="123"/>
      <c r="AA67" s="123"/>
      <c r="AB67" s="123"/>
      <c r="AC67" s="122"/>
      <c r="AD67" s="106">
        <v>1642</v>
      </c>
      <c r="AE67" s="121"/>
      <c r="AF67" s="123"/>
      <c r="AG67" s="123"/>
      <c r="AH67" s="122"/>
      <c r="AI67" s="113" t="s">
        <v>88</v>
      </c>
    </row>
    <row r="68" spans="1:35" ht="14.45" customHeight="1">
      <c r="A68" s="102">
        <v>55</v>
      </c>
      <c r="B68" s="103" t="s">
        <v>157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>
        <v>187</v>
      </c>
      <c r="S68" s="107"/>
      <c r="T68" s="111"/>
      <c r="U68" s="111"/>
      <c r="V68" s="111"/>
      <c r="W68" s="108"/>
      <c r="X68" s="106">
        <v>188</v>
      </c>
      <c r="Y68" s="107"/>
      <c r="Z68" s="111"/>
      <c r="AA68" s="111"/>
      <c r="AB68" s="111"/>
      <c r="AC68" s="108"/>
      <c r="AD68" s="106">
        <v>189</v>
      </c>
      <c r="AE68" s="107"/>
      <c r="AF68" s="111"/>
      <c r="AG68" s="111"/>
      <c r="AH68" s="108"/>
      <c r="AI68" s="113" t="s">
        <v>88</v>
      </c>
    </row>
    <row r="69" spans="1:35" ht="14.45" customHeight="1">
      <c r="A69" s="102">
        <v>56</v>
      </c>
      <c r="B69" s="103" t="s">
        <v>158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5"/>
      <c r="R69" s="106">
        <v>1037</v>
      </c>
      <c r="S69" s="124"/>
      <c r="T69" s="125"/>
      <c r="U69" s="124"/>
      <c r="V69" s="125"/>
      <c r="W69" s="176"/>
      <c r="X69" s="106">
        <v>1038</v>
      </c>
      <c r="Y69" s="124"/>
      <c r="Z69" s="125"/>
      <c r="AA69" s="124"/>
      <c r="AB69" s="125"/>
      <c r="AC69" s="176"/>
      <c r="AD69" s="106">
        <v>1039</v>
      </c>
      <c r="AE69" s="124">
        <v>0</v>
      </c>
      <c r="AF69" s="125"/>
      <c r="AG69" s="124"/>
      <c r="AH69" s="125"/>
      <c r="AI69" s="113" t="s">
        <v>88</v>
      </c>
    </row>
    <row r="70" spans="1:35" ht="14.45" customHeight="1">
      <c r="A70" s="102">
        <v>57</v>
      </c>
      <c r="B70" s="103" t="s">
        <v>159</v>
      </c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>
        <v>77</v>
      </c>
      <c r="S70" s="107"/>
      <c r="T70" s="111"/>
      <c r="U70" s="111"/>
      <c r="V70" s="111"/>
      <c r="W70" s="108"/>
      <c r="X70" s="106">
        <v>74</v>
      </c>
      <c r="Y70" s="107"/>
      <c r="Z70" s="111"/>
      <c r="AA70" s="111"/>
      <c r="AB70" s="111"/>
      <c r="AC70" s="108"/>
      <c r="AD70" s="106">
        <v>79</v>
      </c>
      <c r="AE70" s="107"/>
      <c r="AF70" s="111"/>
      <c r="AG70" s="111"/>
      <c r="AH70" s="108"/>
      <c r="AI70" s="113" t="s">
        <v>88</v>
      </c>
    </row>
    <row r="71" spans="1:35" ht="14.45" customHeight="1">
      <c r="A71" s="102">
        <v>58</v>
      </c>
      <c r="B71" s="103" t="s">
        <v>160</v>
      </c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5"/>
      <c r="R71" s="106">
        <v>1040</v>
      </c>
      <c r="S71" s="107"/>
      <c r="T71" s="111"/>
      <c r="U71" s="111"/>
      <c r="V71" s="111"/>
      <c r="W71" s="108"/>
      <c r="X71" s="177"/>
      <c r="Y71" s="178"/>
      <c r="Z71" s="178"/>
      <c r="AA71" s="178"/>
      <c r="AB71" s="178"/>
      <c r="AC71" s="179"/>
      <c r="AD71" s="106">
        <v>1041</v>
      </c>
      <c r="AE71" s="107"/>
      <c r="AF71" s="111"/>
      <c r="AG71" s="111"/>
      <c r="AH71" s="108"/>
      <c r="AI71" s="113" t="s">
        <v>88</v>
      </c>
    </row>
    <row r="72" spans="1:35" ht="14.45" customHeight="1">
      <c r="A72" s="102">
        <v>59</v>
      </c>
      <c r="B72" s="103" t="s">
        <v>161</v>
      </c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5"/>
      <c r="R72" s="177"/>
      <c r="S72" s="178"/>
      <c r="T72" s="178"/>
      <c r="U72" s="178"/>
      <c r="V72" s="178"/>
      <c r="W72" s="179"/>
      <c r="X72" s="177"/>
      <c r="Y72" s="178"/>
      <c r="Z72" s="178"/>
      <c r="AA72" s="178"/>
      <c r="AB72" s="178"/>
      <c r="AC72" s="179"/>
      <c r="AD72" s="106">
        <v>1042</v>
      </c>
      <c r="AE72" s="107"/>
      <c r="AF72" s="111"/>
      <c r="AG72" s="111"/>
      <c r="AH72" s="108"/>
      <c r="AI72" s="113" t="s">
        <v>88</v>
      </c>
    </row>
    <row r="73" spans="1:35" ht="14.45" customHeight="1">
      <c r="A73" s="102">
        <v>60</v>
      </c>
      <c r="B73" s="103" t="s">
        <v>162</v>
      </c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5"/>
      <c r="R73" s="106">
        <v>824</v>
      </c>
      <c r="S73" s="107"/>
      <c r="T73" s="111"/>
      <c r="U73" s="111"/>
      <c r="V73" s="111"/>
      <c r="W73" s="108"/>
      <c r="X73" s="177"/>
      <c r="Y73" s="178"/>
      <c r="Z73" s="178"/>
      <c r="AA73" s="178"/>
      <c r="AB73" s="178"/>
      <c r="AC73" s="179"/>
      <c r="AD73" s="106">
        <v>825</v>
      </c>
      <c r="AE73" s="107"/>
      <c r="AF73" s="111"/>
      <c r="AG73" s="111"/>
      <c r="AH73" s="108"/>
      <c r="AI73" s="113" t="s">
        <v>88</v>
      </c>
    </row>
    <row r="74" spans="1:35" ht="14.45" customHeight="1">
      <c r="A74" s="102">
        <v>61</v>
      </c>
      <c r="B74" s="103" t="s">
        <v>163</v>
      </c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5"/>
      <c r="R74" s="106">
        <v>1043</v>
      </c>
      <c r="S74" s="121"/>
      <c r="T74" s="123"/>
      <c r="U74" s="123"/>
      <c r="V74" s="123"/>
      <c r="W74" s="122"/>
      <c r="X74" s="106">
        <v>1102</v>
      </c>
      <c r="Y74" s="121"/>
      <c r="Z74" s="123"/>
      <c r="AA74" s="123"/>
      <c r="AB74" s="123"/>
      <c r="AC74" s="122"/>
      <c r="AD74" s="106">
        <v>1044</v>
      </c>
      <c r="AE74" s="121"/>
      <c r="AF74" s="123"/>
      <c r="AG74" s="123"/>
      <c r="AH74" s="122"/>
      <c r="AI74" s="113" t="s">
        <v>88</v>
      </c>
    </row>
    <row r="75" spans="1:35" ht="14.45" customHeight="1">
      <c r="A75" s="102">
        <v>62</v>
      </c>
      <c r="B75" s="103" t="s">
        <v>164</v>
      </c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5"/>
      <c r="R75" s="106">
        <v>113</v>
      </c>
      <c r="S75" s="180"/>
      <c r="T75" s="123"/>
      <c r="U75" s="123"/>
      <c r="V75" s="123"/>
      <c r="W75" s="122"/>
      <c r="X75" s="106">
        <v>1007</v>
      </c>
      <c r="Y75" s="121"/>
      <c r="Z75" s="123"/>
      <c r="AA75" s="123"/>
      <c r="AB75" s="123"/>
      <c r="AC75" s="122"/>
      <c r="AD75" s="106">
        <v>114</v>
      </c>
      <c r="AE75" s="180"/>
      <c r="AF75" s="123"/>
      <c r="AG75" s="123"/>
      <c r="AH75" s="122"/>
      <c r="AI75" s="113" t="s">
        <v>88</v>
      </c>
    </row>
    <row r="76" spans="1:35" ht="24.6" customHeight="1">
      <c r="A76" s="102">
        <v>63</v>
      </c>
      <c r="B76" s="126" t="s">
        <v>165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20"/>
      <c r="R76" s="106">
        <v>1829</v>
      </c>
      <c r="S76" s="121"/>
      <c r="T76" s="123"/>
      <c r="U76" s="123"/>
      <c r="V76" s="123"/>
      <c r="W76" s="122"/>
      <c r="X76" s="177"/>
      <c r="Y76" s="178"/>
      <c r="Z76" s="178"/>
      <c r="AA76" s="178"/>
      <c r="AB76" s="178"/>
      <c r="AC76" s="179"/>
      <c r="AD76" s="106">
        <v>1830</v>
      </c>
      <c r="AE76" s="121"/>
      <c r="AF76" s="123"/>
      <c r="AG76" s="123"/>
      <c r="AH76" s="122"/>
      <c r="AI76" s="113" t="s">
        <v>88</v>
      </c>
    </row>
    <row r="77" spans="1:35" ht="14.45" customHeight="1">
      <c r="A77" s="102">
        <v>64</v>
      </c>
      <c r="B77" s="103" t="s">
        <v>166</v>
      </c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5"/>
      <c r="R77" s="106">
        <v>1835</v>
      </c>
      <c r="S77" s="107"/>
      <c r="T77" s="111"/>
      <c r="U77" s="111"/>
      <c r="V77" s="111"/>
      <c r="W77" s="108"/>
      <c r="X77" s="106">
        <v>1836</v>
      </c>
      <c r="Y77" s="107"/>
      <c r="Z77" s="111"/>
      <c r="AA77" s="111"/>
      <c r="AB77" s="111"/>
      <c r="AC77" s="108"/>
      <c r="AD77" s="106">
        <v>1837</v>
      </c>
      <c r="AE77" s="107"/>
      <c r="AF77" s="111"/>
      <c r="AG77" s="111"/>
      <c r="AH77" s="108"/>
      <c r="AI77" s="113" t="s">
        <v>88</v>
      </c>
    </row>
    <row r="78" spans="1:35" ht="14.45" customHeight="1">
      <c r="A78" s="102">
        <v>65</v>
      </c>
      <c r="B78" s="103" t="s">
        <v>167</v>
      </c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5"/>
      <c r="R78" s="106">
        <v>908</v>
      </c>
      <c r="S78" s="107"/>
      <c r="T78" s="111"/>
      <c r="U78" s="111"/>
      <c r="V78" s="111"/>
      <c r="W78" s="108"/>
      <c r="X78" s="177"/>
      <c r="Y78" s="178"/>
      <c r="Z78" s="178"/>
      <c r="AA78" s="178"/>
      <c r="AB78" s="178"/>
      <c r="AC78" s="179"/>
      <c r="AD78" s="106">
        <v>909</v>
      </c>
      <c r="AE78" s="107"/>
      <c r="AF78" s="111"/>
      <c r="AG78" s="111"/>
      <c r="AH78" s="108"/>
      <c r="AI78" s="113" t="s">
        <v>88</v>
      </c>
    </row>
    <row r="79" spans="1:35" ht="14.45" customHeight="1">
      <c r="A79" s="102">
        <v>66</v>
      </c>
      <c r="B79" s="103" t="s">
        <v>168</v>
      </c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5"/>
      <c r="R79" s="106">
        <v>951</v>
      </c>
      <c r="S79" s="107"/>
      <c r="T79" s="111"/>
      <c r="U79" s="111"/>
      <c r="V79" s="111"/>
      <c r="W79" s="108"/>
      <c r="X79" s="177"/>
      <c r="Y79" s="178"/>
      <c r="Z79" s="178"/>
      <c r="AA79" s="178"/>
      <c r="AB79" s="178"/>
      <c r="AC79" s="179"/>
      <c r="AD79" s="106">
        <v>952</v>
      </c>
      <c r="AE79" s="107"/>
      <c r="AF79" s="111"/>
      <c r="AG79" s="111"/>
      <c r="AH79" s="108"/>
      <c r="AI79" s="113" t="s">
        <v>88</v>
      </c>
    </row>
    <row r="80" spans="1:35" ht="14.45" customHeight="1">
      <c r="A80" s="102">
        <v>67</v>
      </c>
      <c r="B80" s="103" t="s">
        <v>169</v>
      </c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5"/>
      <c r="R80" s="106">
        <v>753</v>
      </c>
      <c r="S80" s="107"/>
      <c r="T80" s="111"/>
      <c r="U80" s="111"/>
      <c r="V80" s="111"/>
      <c r="W80" s="108"/>
      <c r="X80" s="106">
        <v>754</v>
      </c>
      <c r="Y80" s="107"/>
      <c r="Z80" s="111"/>
      <c r="AA80" s="111"/>
      <c r="AB80" s="111"/>
      <c r="AC80" s="108"/>
      <c r="AD80" s="106">
        <v>755</v>
      </c>
      <c r="AE80" s="107"/>
      <c r="AF80" s="111"/>
      <c r="AG80" s="111"/>
      <c r="AH80" s="108"/>
      <c r="AI80" s="113" t="s">
        <v>88</v>
      </c>
    </row>
    <row r="81" spans="1:35" ht="14.45" customHeight="1">
      <c r="A81" s="102">
        <v>68</v>
      </c>
      <c r="B81" s="103" t="s">
        <v>170</v>
      </c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5"/>
      <c r="R81" s="106">
        <v>133</v>
      </c>
      <c r="S81" s="107"/>
      <c r="T81" s="111"/>
      <c r="U81" s="111"/>
      <c r="V81" s="111"/>
      <c r="W81" s="108"/>
      <c r="X81" s="106">
        <v>138</v>
      </c>
      <c r="Y81" s="107"/>
      <c r="Z81" s="111"/>
      <c r="AA81" s="111"/>
      <c r="AB81" s="111"/>
      <c r="AC81" s="108"/>
      <c r="AD81" s="106">
        <v>134</v>
      </c>
      <c r="AE81" s="107"/>
      <c r="AF81" s="111"/>
      <c r="AG81" s="111"/>
      <c r="AH81" s="108"/>
      <c r="AI81" s="113" t="s">
        <v>88</v>
      </c>
    </row>
    <row r="82" spans="1:35" ht="14.45" customHeight="1">
      <c r="A82" s="102">
        <v>69</v>
      </c>
      <c r="B82" s="103" t="s">
        <v>171</v>
      </c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5"/>
      <c r="R82" s="106">
        <v>32</v>
      </c>
      <c r="S82" s="107"/>
      <c r="T82" s="111"/>
      <c r="U82" s="111"/>
      <c r="V82" s="111"/>
      <c r="W82" s="108"/>
      <c r="X82" s="106">
        <v>76</v>
      </c>
      <c r="Y82" s="107"/>
      <c r="Z82" s="111"/>
      <c r="AA82" s="111"/>
      <c r="AB82" s="111"/>
      <c r="AC82" s="108"/>
      <c r="AD82" s="106">
        <v>34</v>
      </c>
      <c r="AE82" s="107"/>
      <c r="AF82" s="111"/>
      <c r="AG82" s="111"/>
      <c r="AH82" s="108"/>
      <c r="AI82" s="113" t="s">
        <v>88</v>
      </c>
    </row>
    <row r="83" spans="1:35" ht="14.45" customHeight="1">
      <c r="A83" s="102">
        <v>70</v>
      </c>
      <c r="B83" s="103" t="s">
        <v>172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5"/>
      <c r="R83" s="106">
        <v>1643</v>
      </c>
      <c r="S83" s="107"/>
      <c r="T83" s="111"/>
      <c r="U83" s="111"/>
      <c r="V83" s="111"/>
      <c r="W83" s="108"/>
      <c r="X83" s="177"/>
      <c r="Y83" s="178"/>
      <c r="Z83" s="178"/>
      <c r="AA83" s="178"/>
      <c r="AB83" s="178"/>
      <c r="AC83" s="179"/>
      <c r="AD83" s="106">
        <v>1644</v>
      </c>
      <c r="AE83" s="107"/>
      <c r="AF83" s="111"/>
      <c r="AG83" s="111"/>
      <c r="AH83" s="108"/>
      <c r="AI83" s="113" t="s">
        <v>88</v>
      </c>
    </row>
    <row r="84" spans="1:35" ht="23.45" customHeight="1">
      <c r="A84" s="154">
        <v>71</v>
      </c>
      <c r="B84" s="118" t="s">
        <v>1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20"/>
      <c r="N84" s="181">
        <v>911</v>
      </c>
      <c r="O84" s="121"/>
      <c r="P84" s="123"/>
      <c r="Q84" s="123"/>
      <c r="R84" s="122"/>
      <c r="S84" s="182" t="s">
        <v>173</v>
      </c>
      <c r="T84" s="183"/>
      <c r="U84" s="183"/>
      <c r="V84" s="183"/>
      <c r="W84" s="184"/>
      <c r="X84" s="156">
        <v>913</v>
      </c>
      <c r="Y84" s="121"/>
      <c r="Z84" s="123"/>
      <c r="AA84" s="123"/>
      <c r="AB84" s="123"/>
      <c r="AC84" s="122"/>
      <c r="AD84" s="156">
        <v>914</v>
      </c>
      <c r="AE84" s="121"/>
      <c r="AF84" s="123"/>
      <c r="AG84" s="123"/>
      <c r="AH84" s="122"/>
      <c r="AI84" s="157" t="s">
        <v>88</v>
      </c>
    </row>
    <row r="85" spans="1:35" ht="14.45" customHeight="1">
      <c r="A85" s="154">
        <v>72</v>
      </c>
      <c r="B85" s="103" t="s">
        <v>174</v>
      </c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5"/>
      <c r="N85" s="181">
        <v>923</v>
      </c>
      <c r="O85" s="121"/>
      <c r="P85" s="123"/>
      <c r="Q85" s="123"/>
      <c r="R85" s="122"/>
      <c r="S85" s="182" t="s">
        <v>175</v>
      </c>
      <c r="T85" s="183"/>
      <c r="U85" s="183"/>
      <c r="V85" s="183"/>
      <c r="W85" s="184"/>
      <c r="X85" s="156">
        <v>924</v>
      </c>
      <c r="Y85" s="121"/>
      <c r="Z85" s="123"/>
      <c r="AA85" s="123"/>
      <c r="AB85" s="123"/>
      <c r="AC85" s="122"/>
      <c r="AD85" s="156">
        <v>925</v>
      </c>
      <c r="AE85" s="121"/>
      <c r="AF85" s="123"/>
      <c r="AG85" s="123"/>
      <c r="AH85" s="122"/>
      <c r="AI85" s="157" t="s">
        <v>88</v>
      </c>
    </row>
    <row r="86" spans="1:35" ht="21.95" customHeight="1">
      <c r="A86" s="154">
        <v>73</v>
      </c>
      <c r="B86" s="103" t="s">
        <v>176</v>
      </c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5"/>
      <c r="N86" s="181">
        <v>1051</v>
      </c>
      <c r="O86" s="121"/>
      <c r="P86" s="123"/>
      <c r="Q86" s="123"/>
      <c r="R86" s="122"/>
      <c r="S86" s="103" t="s">
        <v>177</v>
      </c>
      <c r="T86" s="104"/>
      <c r="U86" s="104"/>
      <c r="V86" s="104"/>
      <c r="W86" s="105"/>
      <c r="X86" s="156">
        <v>1052</v>
      </c>
      <c r="Y86" s="121"/>
      <c r="Z86" s="123"/>
      <c r="AA86" s="123"/>
      <c r="AB86" s="123"/>
      <c r="AC86" s="122"/>
      <c r="AD86" s="156">
        <v>1053</v>
      </c>
      <c r="AE86" s="121"/>
      <c r="AF86" s="123"/>
      <c r="AG86" s="123"/>
      <c r="AH86" s="122"/>
      <c r="AI86" s="157" t="s">
        <v>88</v>
      </c>
    </row>
    <row r="87" spans="1:35" ht="14.45" customHeight="1">
      <c r="A87" s="102">
        <v>74</v>
      </c>
      <c r="B87" s="103" t="s">
        <v>178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5"/>
      <c r="N87" s="109">
        <v>21</v>
      </c>
      <c r="O87" s="121"/>
      <c r="P87" s="123"/>
      <c r="Q87" s="123"/>
      <c r="R87" s="122"/>
      <c r="S87" s="185" t="s">
        <v>179</v>
      </c>
      <c r="T87" s="186"/>
      <c r="U87" s="186"/>
      <c r="V87" s="186"/>
      <c r="W87" s="187"/>
      <c r="X87" s="106">
        <v>43</v>
      </c>
      <c r="Y87" s="121"/>
      <c r="Z87" s="123"/>
      <c r="AA87" s="123"/>
      <c r="AB87" s="123"/>
      <c r="AC87" s="122"/>
      <c r="AD87" s="106">
        <v>756</v>
      </c>
      <c r="AE87" s="121"/>
      <c r="AF87" s="123"/>
      <c r="AG87" s="123"/>
      <c r="AH87" s="122"/>
      <c r="AI87" s="113" t="s">
        <v>88</v>
      </c>
    </row>
    <row r="88" spans="1:35" ht="14.45" customHeight="1">
      <c r="A88" s="188">
        <v>75</v>
      </c>
      <c r="B88" s="189" t="s">
        <v>180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1"/>
      <c r="N88" s="192">
        <v>767</v>
      </c>
      <c r="O88" s="143">
        <v>105849</v>
      </c>
      <c r="P88" s="137"/>
      <c r="Q88" s="137"/>
      <c r="R88" s="138"/>
      <c r="S88" s="193" t="s">
        <v>181</v>
      </c>
      <c r="T88" s="194"/>
      <c r="U88" s="194"/>
      <c r="V88" s="194"/>
      <c r="W88" s="195"/>
      <c r="X88" s="196">
        <v>862</v>
      </c>
      <c r="Y88" s="143"/>
      <c r="Z88" s="137"/>
      <c r="AA88" s="137"/>
      <c r="AB88" s="137"/>
      <c r="AC88" s="138"/>
      <c r="AD88" s="196">
        <v>863</v>
      </c>
      <c r="AE88" s="143">
        <f>+O88</f>
        <v>105849</v>
      </c>
      <c r="AF88" s="137"/>
      <c r="AG88" s="137"/>
      <c r="AH88" s="138"/>
      <c r="AI88" s="197" t="s">
        <v>88</v>
      </c>
    </row>
    <row r="89" spans="1:35">
      <c r="A89" s="198" t="s">
        <v>182</v>
      </c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200"/>
    </row>
    <row r="90" spans="1:35">
      <c r="A90" s="148" t="s">
        <v>183</v>
      </c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50"/>
    </row>
    <row r="91" spans="1:35" ht="29.1" customHeight="1">
      <c r="A91" s="102">
        <v>76</v>
      </c>
      <c r="B91" s="126" t="s">
        <v>184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20"/>
      <c r="R91" s="106">
        <v>51</v>
      </c>
      <c r="S91" s="121"/>
      <c r="T91" s="123"/>
      <c r="U91" s="123"/>
      <c r="V91" s="123"/>
      <c r="W91" s="122"/>
      <c r="X91" s="106">
        <v>63</v>
      </c>
      <c r="Y91" s="121"/>
      <c r="Z91" s="123"/>
      <c r="AA91" s="123"/>
      <c r="AB91" s="123"/>
      <c r="AC91" s="122"/>
      <c r="AD91" s="106">
        <v>71</v>
      </c>
      <c r="AE91" s="121"/>
      <c r="AF91" s="123"/>
      <c r="AG91" s="123"/>
      <c r="AH91" s="122"/>
      <c r="AI91" s="113" t="s">
        <v>108</v>
      </c>
    </row>
    <row r="92" spans="1:35" ht="29.1" customHeight="1">
      <c r="A92" s="154">
        <v>77</v>
      </c>
      <c r="B92" s="103" t="s">
        <v>185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5"/>
      <c r="N92" s="181">
        <v>36</v>
      </c>
      <c r="O92" s="180"/>
      <c r="P92" s="123"/>
      <c r="Q92" s="123"/>
      <c r="R92" s="122"/>
      <c r="S92" s="103" t="s">
        <v>186</v>
      </c>
      <c r="T92" s="104"/>
      <c r="U92" s="104"/>
      <c r="V92" s="104"/>
      <c r="W92" s="105"/>
      <c r="X92" s="156">
        <v>848</v>
      </c>
      <c r="Y92" s="121"/>
      <c r="Z92" s="123"/>
      <c r="AA92" s="123"/>
      <c r="AB92" s="123"/>
      <c r="AC92" s="122"/>
      <c r="AD92" s="156">
        <v>849</v>
      </c>
      <c r="AE92" s="180">
        <f>+O92</f>
        <v>0</v>
      </c>
      <c r="AF92" s="123"/>
      <c r="AG92" s="123"/>
      <c r="AH92" s="122"/>
      <c r="AI92" s="113" t="s">
        <v>108</v>
      </c>
    </row>
    <row r="93" spans="1:35" ht="29.1" customHeight="1">
      <c r="A93" s="154">
        <v>78</v>
      </c>
      <c r="B93" s="201" t="s">
        <v>187</v>
      </c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3"/>
      <c r="N93" s="181">
        <v>82</v>
      </c>
      <c r="O93" s="121"/>
      <c r="P93" s="123"/>
      <c r="Q93" s="123"/>
      <c r="R93" s="122"/>
      <c r="S93" s="126" t="s">
        <v>188</v>
      </c>
      <c r="T93" s="119"/>
      <c r="U93" s="119"/>
      <c r="V93" s="119"/>
      <c r="W93" s="120"/>
      <c r="X93" s="156">
        <v>1123</v>
      </c>
      <c r="Y93" s="121"/>
      <c r="Z93" s="123"/>
      <c r="AA93" s="123"/>
      <c r="AB93" s="123"/>
      <c r="AC93" s="122"/>
      <c r="AD93" s="156">
        <v>1125</v>
      </c>
      <c r="AE93" s="121"/>
      <c r="AF93" s="123"/>
      <c r="AG93" s="123"/>
      <c r="AH93" s="122"/>
      <c r="AI93" s="113" t="s">
        <v>108</v>
      </c>
    </row>
    <row r="94" spans="1:35" ht="29.1" customHeight="1">
      <c r="A94" s="154">
        <v>79</v>
      </c>
      <c r="B94" s="103" t="s">
        <v>189</v>
      </c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5"/>
      <c r="N94" s="181">
        <v>83</v>
      </c>
      <c r="O94" s="121"/>
      <c r="P94" s="123"/>
      <c r="Q94" s="123"/>
      <c r="R94" s="122"/>
      <c r="S94" s="103" t="s">
        <v>190</v>
      </c>
      <c r="T94" s="104"/>
      <c r="U94" s="104"/>
      <c r="V94" s="104"/>
      <c r="W94" s="105"/>
      <c r="X94" s="156">
        <v>173</v>
      </c>
      <c r="Y94" s="121"/>
      <c r="Z94" s="123"/>
      <c r="AA94" s="123"/>
      <c r="AB94" s="123"/>
      <c r="AC94" s="122"/>
      <c r="AD94" s="156">
        <v>612</v>
      </c>
      <c r="AE94" s="121"/>
      <c r="AF94" s="123"/>
      <c r="AG94" s="123"/>
      <c r="AH94" s="122"/>
      <c r="AI94" s="113" t="s">
        <v>108</v>
      </c>
    </row>
    <row r="95" spans="1:35" ht="29.1" customHeight="1">
      <c r="A95" s="154">
        <v>80</v>
      </c>
      <c r="B95" s="201" t="s">
        <v>191</v>
      </c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3"/>
      <c r="N95" s="181">
        <v>198</v>
      </c>
      <c r="O95" s="121"/>
      <c r="P95" s="123"/>
      <c r="Q95" s="123"/>
      <c r="R95" s="122"/>
      <c r="S95" s="126" t="s">
        <v>192</v>
      </c>
      <c r="T95" s="119"/>
      <c r="U95" s="119"/>
      <c r="V95" s="119"/>
      <c r="W95" s="120"/>
      <c r="X95" s="156">
        <v>54</v>
      </c>
      <c r="Y95" s="121"/>
      <c r="Z95" s="123"/>
      <c r="AA95" s="123"/>
      <c r="AB95" s="123"/>
      <c r="AC95" s="122"/>
      <c r="AD95" s="156">
        <v>611</v>
      </c>
      <c r="AE95" s="121"/>
      <c r="AF95" s="123"/>
      <c r="AG95" s="123"/>
      <c r="AH95" s="122"/>
      <c r="AI95" s="157" t="s">
        <v>108</v>
      </c>
    </row>
    <row r="96" spans="1:35" ht="29.1" customHeight="1">
      <c r="A96" s="154">
        <v>81</v>
      </c>
      <c r="B96" s="201" t="s">
        <v>193</v>
      </c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3"/>
      <c r="N96" s="181">
        <v>832</v>
      </c>
      <c r="O96" s="121">
        <v>134553</v>
      </c>
      <c r="P96" s="123"/>
      <c r="Q96" s="123"/>
      <c r="R96" s="122"/>
      <c r="S96" s="126" t="s">
        <v>194</v>
      </c>
      <c r="T96" s="119"/>
      <c r="U96" s="119"/>
      <c r="V96" s="119"/>
      <c r="W96" s="120"/>
      <c r="X96" s="156">
        <v>833</v>
      </c>
      <c r="Y96" s="121"/>
      <c r="Z96" s="123"/>
      <c r="AA96" s="123"/>
      <c r="AB96" s="123"/>
      <c r="AC96" s="122"/>
      <c r="AD96" s="156">
        <v>834</v>
      </c>
      <c r="AE96" s="121">
        <f>+O96</f>
        <v>134553</v>
      </c>
      <c r="AF96" s="123"/>
      <c r="AG96" s="123"/>
      <c r="AH96" s="122"/>
      <c r="AI96" s="113" t="s">
        <v>108</v>
      </c>
    </row>
    <row r="97" spans="1:35" ht="29.1" customHeight="1">
      <c r="A97" s="154">
        <v>82</v>
      </c>
      <c r="B97" s="201" t="s">
        <v>195</v>
      </c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3"/>
      <c r="N97" s="181">
        <v>912</v>
      </c>
      <c r="O97" s="121"/>
      <c r="P97" s="123"/>
      <c r="Q97" s="123"/>
      <c r="R97" s="122"/>
      <c r="S97" s="126" t="s">
        <v>196</v>
      </c>
      <c r="T97" s="119"/>
      <c r="U97" s="119"/>
      <c r="V97" s="119"/>
      <c r="W97" s="120"/>
      <c r="X97" s="156">
        <v>167</v>
      </c>
      <c r="Y97" s="121"/>
      <c r="Z97" s="123"/>
      <c r="AA97" s="123"/>
      <c r="AB97" s="123"/>
      <c r="AC97" s="122"/>
      <c r="AD97" s="156">
        <v>747</v>
      </c>
      <c r="AE97" s="121"/>
      <c r="AF97" s="123"/>
      <c r="AG97" s="123"/>
      <c r="AH97" s="122"/>
      <c r="AI97" s="157" t="s">
        <v>108</v>
      </c>
    </row>
    <row r="98" spans="1:35" ht="29.1" customHeight="1">
      <c r="A98" s="154">
        <v>83</v>
      </c>
      <c r="B98" s="103" t="s">
        <v>197</v>
      </c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5"/>
      <c r="N98" s="181">
        <v>119</v>
      </c>
      <c r="O98" s="121"/>
      <c r="P98" s="123"/>
      <c r="Q98" s="123"/>
      <c r="R98" s="122"/>
      <c r="S98" s="103" t="s">
        <v>198</v>
      </c>
      <c r="T98" s="104"/>
      <c r="U98" s="104"/>
      <c r="V98" s="104"/>
      <c r="W98" s="105"/>
      <c r="X98" s="156">
        <v>116</v>
      </c>
      <c r="Y98" s="124">
        <f>-AE60</f>
        <v>495596</v>
      </c>
      <c r="Z98" s="125"/>
      <c r="AA98" s="124"/>
      <c r="AB98" s="125"/>
      <c r="AC98" s="176"/>
      <c r="AD98" s="156">
        <v>757</v>
      </c>
      <c r="AE98" s="124">
        <f>+Y98</f>
        <v>495596</v>
      </c>
      <c r="AF98" s="125"/>
      <c r="AG98" s="124"/>
      <c r="AH98" s="125"/>
      <c r="AI98" s="157" t="s">
        <v>108</v>
      </c>
    </row>
    <row r="99" spans="1:35" ht="29.1" customHeight="1">
      <c r="A99" s="154">
        <v>84</v>
      </c>
      <c r="B99" s="103" t="s">
        <v>199</v>
      </c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5"/>
      <c r="N99" s="181">
        <v>58</v>
      </c>
      <c r="O99" s="121"/>
      <c r="P99" s="123"/>
      <c r="Q99" s="123"/>
      <c r="R99" s="122"/>
      <c r="S99" s="103" t="s">
        <v>200</v>
      </c>
      <c r="T99" s="104"/>
      <c r="U99" s="104"/>
      <c r="V99" s="104"/>
      <c r="W99" s="105"/>
      <c r="X99" s="156">
        <v>870</v>
      </c>
      <c r="Y99" s="121"/>
      <c r="Z99" s="123"/>
      <c r="AA99" s="123"/>
      <c r="AB99" s="123"/>
      <c r="AC99" s="122"/>
      <c r="AD99" s="156">
        <v>871</v>
      </c>
      <c r="AE99" s="121"/>
      <c r="AF99" s="123"/>
      <c r="AG99" s="123"/>
      <c r="AH99" s="122"/>
      <c r="AI99" s="113" t="s">
        <v>108</v>
      </c>
    </row>
    <row r="100" spans="1:35" ht="29.1" customHeight="1">
      <c r="A100" s="102">
        <v>85</v>
      </c>
      <c r="B100" s="118" t="s">
        <v>2</v>
      </c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5"/>
      <c r="AD100" s="106">
        <v>1645</v>
      </c>
      <c r="AE100" s="107"/>
      <c r="AF100" s="111"/>
      <c r="AG100" s="111"/>
      <c r="AH100" s="108"/>
      <c r="AI100" s="113" t="s">
        <v>108</v>
      </c>
    </row>
    <row r="101" spans="1:35" ht="29.1" customHeight="1">
      <c r="A101" s="102">
        <v>86</v>
      </c>
      <c r="B101" s="103" t="s">
        <v>201</v>
      </c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5"/>
      <c r="N101" s="109">
        <v>181</v>
      </c>
      <c r="O101" s="121"/>
      <c r="P101" s="123"/>
      <c r="Q101" s="123"/>
      <c r="R101" s="122"/>
      <c r="S101" s="126" t="s">
        <v>202</v>
      </c>
      <c r="T101" s="119"/>
      <c r="U101" s="119"/>
      <c r="V101" s="119"/>
      <c r="W101" s="120"/>
      <c r="X101" s="106">
        <v>881</v>
      </c>
      <c r="Y101" s="121"/>
      <c r="Z101" s="123"/>
      <c r="AA101" s="123"/>
      <c r="AB101" s="123"/>
      <c r="AC101" s="122"/>
      <c r="AD101" s="106">
        <v>882</v>
      </c>
      <c r="AE101" s="121"/>
      <c r="AF101" s="123"/>
      <c r="AG101" s="123"/>
      <c r="AH101" s="122"/>
      <c r="AI101" s="113" t="s">
        <v>108</v>
      </c>
    </row>
    <row r="102" spans="1:35" ht="29.1" customHeight="1">
      <c r="A102" s="102">
        <v>87</v>
      </c>
      <c r="B102" s="103" t="s">
        <v>203</v>
      </c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5"/>
      <c r="N102" s="109">
        <v>1646</v>
      </c>
      <c r="O102" s="121"/>
      <c r="P102" s="123"/>
      <c r="Q102" s="123"/>
      <c r="R102" s="122"/>
      <c r="S102" s="126" t="s">
        <v>204</v>
      </c>
      <c r="T102" s="119"/>
      <c r="U102" s="119"/>
      <c r="V102" s="119"/>
      <c r="W102" s="120"/>
      <c r="X102" s="106">
        <v>1647</v>
      </c>
      <c r="Y102" s="121"/>
      <c r="Z102" s="123"/>
      <c r="AA102" s="123"/>
      <c r="AB102" s="123"/>
      <c r="AC102" s="122"/>
      <c r="AD102" s="106">
        <v>1648</v>
      </c>
      <c r="AE102" s="121"/>
      <c r="AF102" s="123"/>
      <c r="AG102" s="123"/>
      <c r="AH102" s="122"/>
      <c r="AI102" s="113" t="s">
        <v>108</v>
      </c>
    </row>
    <row r="103" spans="1:35">
      <c r="A103" s="99" t="s">
        <v>205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1"/>
    </row>
    <row r="104" spans="1:35" ht="15" customHeight="1">
      <c r="A104" s="102">
        <v>88</v>
      </c>
      <c r="B104" s="103" t="s">
        <v>206</v>
      </c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5"/>
      <c r="AD104" s="175">
        <v>900</v>
      </c>
      <c r="AE104" s="114"/>
      <c r="AF104" s="115"/>
      <c r="AG104" s="115"/>
      <c r="AH104" s="116"/>
      <c r="AI104" s="113" t="s">
        <v>88</v>
      </c>
    </row>
    <row r="105" spans="1:35" ht="15" customHeight="1">
      <c r="A105" s="102">
        <v>89</v>
      </c>
      <c r="B105" s="103" t="s">
        <v>207</v>
      </c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5"/>
      <c r="AD105" s="204">
        <v>1796</v>
      </c>
      <c r="AE105" s="114"/>
      <c r="AF105" s="115"/>
      <c r="AG105" s="115"/>
      <c r="AH105" s="116"/>
      <c r="AI105" s="113" t="s">
        <v>208</v>
      </c>
    </row>
    <row r="106" spans="1:35" ht="15" customHeight="1">
      <c r="A106" s="102">
        <v>90</v>
      </c>
      <c r="B106" s="103" t="s">
        <v>209</v>
      </c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5"/>
      <c r="AD106" s="204">
        <v>1827</v>
      </c>
      <c r="AE106" s="114"/>
      <c r="AF106" s="115"/>
      <c r="AG106" s="115"/>
      <c r="AH106" s="116"/>
      <c r="AI106" s="113" t="s">
        <v>208</v>
      </c>
    </row>
    <row r="107" spans="1:35">
      <c r="A107" s="102">
        <v>91</v>
      </c>
      <c r="B107" s="205" t="s">
        <v>210</v>
      </c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7"/>
      <c r="AD107" s="208">
        <v>305</v>
      </c>
      <c r="AE107" s="124">
        <f>+AE66-AE92-AE98+AE88-AE96</f>
        <v>-524300</v>
      </c>
      <c r="AF107" s="125"/>
      <c r="AG107" s="124"/>
      <c r="AH107" s="125"/>
      <c r="AI107" s="158" t="s">
        <v>211</v>
      </c>
    </row>
    <row r="108" spans="1:35">
      <c r="A108" s="145" t="s">
        <v>212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7"/>
    </row>
    <row r="109" spans="1:35">
      <c r="A109" s="209" t="s">
        <v>213</v>
      </c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1"/>
      <c r="AE109" s="212"/>
      <c r="AF109" s="213"/>
      <c r="AG109" s="213"/>
      <c r="AH109" s="213"/>
      <c r="AI109" s="214"/>
    </row>
    <row r="110" spans="1:35">
      <c r="A110" s="102">
        <v>92</v>
      </c>
      <c r="B110" s="215" t="s">
        <v>214</v>
      </c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7"/>
      <c r="N110" s="204">
        <v>85</v>
      </c>
      <c r="O110" s="124">
        <f>-AE107</f>
        <v>524300</v>
      </c>
      <c r="P110" s="125"/>
      <c r="Q110" s="176"/>
      <c r="R110" s="218" t="s">
        <v>215</v>
      </c>
      <c r="S110" s="219" t="s">
        <v>216</v>
      </c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1"/>
    </row>
    <row r="111" spans="1:35">
      <c r="A111" s="102">
        <v>93</v>
      </c>
      <c r="B111" s="215" t="s">
        <v>217</v>
      </c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7"/>
      <c r="N111" s="204">
        <v>86</v>
      </c>
      <c r="O111" s="114"/>
      <c r="P111" s="115"/>
      <c r="Q111" s="116"/>
      <c r="R111" s="218" t="s">
        <v>218</v>
      </c>
      <c r="S111" s="222">
        <v>95</v>
      </c>
      <c r="T111" s="215" t="s">
        <v>219</v>
      </c>
      <c r="U111" s="216"/>
      <c r="V111" s="216"/>
      <c r="W111" s="216"/>
      <c r="X111" s="216"/>
      <c r="Y111" s="216"/>
      <c r="Z111" s="216"/>
      <c r="AA111" s="216"/>
      <c r="AB111" s="216"/>
      <c r="AC111" s="217"/>
      <c r="AD111" s="204">
        <v>90</v>
      </c>
      <c r="AE111" s="124"/>
      <c r="AF111" s="125"/>
      <c r="AG111" s="124"/>
      <c r="AH111" s="125"/>
      <c r="AI111" s="113" t="s">
        <v>208</v>
      </c>
    </row>
    <row r="112" spans="1:35">
      <c r="A112" s="223" t="s">
        <v>220</v>
      </c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4"/>
      <c r="S112" s="222">
        <v>96</v>
      </c>
      <c r="T112" s="215" t="s">
        <v>221</v>
      </c>
      <c r="U112" s="216"/>
      <c r="V112" s="216"/>
      <c r="W112" s="216"/>
      <c r="X112" s="216"/>
      <c r="Y112" s="216"/>
      <c r="Z112" s="216"/>
      <c r="AA112" s="216"/>
      <c r="AB112" s="216"/>
      <c r="AC112" s="217"/>
      <c r="AD112" s="204">
        <v>39</v>
      </c>
      <c r="AE112" s="114"/>
      <c r="AF112" s="115"/>
      <c r="AG112" s="115"/>
      <c r="AH112" s="116"/>
      <c r="AI112" s="113" t="s">
        <v>208</v>
      </c>
    </row>
    <row r="113" spans="1:35">
      <c r="A113" s="102">
        <v>94</v>
      </c>
      <c r="B113" s="215" t="s">
        <v>222</v>
      </c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7"/>
      <c r="N113" s="204">
        <v>87</v>
      </c>
      <c r="O113" s="114"/>
      <c r="P113" s="115"/>
      <c r="Q113" s="116"/>
      <c r="R113" s="218" t="s">
        <v>223</v>
      </c>
      <c r="S113" s="222">
        <v>97</v>
      </c>
      <c r="T113" s="225" t="s">
        <v>224</v>
      </c>
      <c r="U113" s="226"/>
      <c r="V113" s="226"/>
      <c r="W113" s="226"/>
      <c r="X113" s="226"/>
      <c r="Y113" s="226"/>
      <c r="Z113" s="226"/>
      <c r="AA113" s="226"/>
      <c r="AB113" s="226"/>
      <c r="AC113" s="227"/>
      <c r="AD113" s="204">
        <v>91</v>
      </c>
      <c r="AE113" s="114"/>
      <c r="AF113" s="115"/>
      <c r="AG113" s="115"/>
      <c r="AH113" s="116"/>
      <c r="AI113" s="113" t="s">
        <v>211</v>
      </c>
    </row>
    <row r="114" spans="1:35">
      <c r="A114" s="228" t="s">
        <v>225</v>
      </c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30"/>
      <c r="S114" s="231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</row>
    <row r="115" spans="1:35">
      <c r="A115" s="233" t="s">
        <v>226</v>
      </c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4"/>
      <c r="N115" s="235" t="s">
        <v>227</v>
      </c>
      <c r="O115" s="236"/>
      <c r="P115" s="236"/>
      <c r="Q115" s="236"/>
      <c r="R115" s="237"/>
      <c r="S115" s="238" t="s">
        <v>228</v>
      </c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40"/>
    </row>
    <row r="116" spans="1:35">
      <c r="A116" s="241">
        <v>301</v>
      </c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6"/>
      <c r="N116" s="204">
        <v>306</v>
      </c>
      <c r="O116" s="242"/>
      <c r="P116" s="243"/>
      <c r="Q116" s="243"/>
      <c r="R116" s="244"/>
      <c r="S116" s="222">
        <v>98</v>
      </c>
      <c r="T116" s="215" t="s">
        <v>229</v>
      </c>
      <c r="U116" s="216"/>
      <c r="V116" s="216"/>
      <c r="W116" s="216"/>
      <c r="X116" s="216"/>
      <c r="Y116" s="216"/>
      <c r="Z116" s="216"/>
      <c r="AA116" s="216"/>
      <c r="AB116" s="216"/>
      <c r="AC116" s="217"/>
      <c r="AD116" s="204">
        <v>92</v>
      </c>
      <c r="AE116" s="114"/>
      <c r="AF116" s="115"/>
      <c r="AG116" s="115"/>
      <c r="AH116" s="116"/>
      <c r="AI116" s="113" t="s">
        <v>208</v>
      </c>
    </row>
    <row r="117" spans="1:35">
      <c r="A117" s="245">
        <v>780</v>
      </c>
      <c r="B117" s="246" t="s">
        <v>230</v>
      </c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8"/>
      <c r="N117" s="249"/>
      <c r="O117" s="215" t="s">
        <v>231</v>
      </c>
      <c r="P117" s="216"/>
      <c r="Q117" s="216"/>
      <c r="R117" s="217"/>
      <c r="S117" s="231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</row>
    <row r="118" spans="1:35">
      <c r="A118" s="250"/>
      <c r="B118" s="251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3"/>
      <c r="N118" s="249"/>
      <c r="O118" s="215" t="s">
        <v>232</v>
      </c>
      <c r="P118" s="216"/>
      <c r="Q118" s="216"/>
      <c r="R118" s="217"/>
      <c r="S118" s="222">
        <v>99</v>
      </c>
      <c r="T118" s="215" t="s">
        <v>233</v>
      </c>
      <c r="U118" s="216"/>
      <c r="V118" s="216"/>
      <c r="W118" s="216"/>
      <c r="X118" s="216"/>
      <c r="Y118" s="216"/>
      <c r="Z118" s="216"/>
      <c r="AA118" s="216"/>
      <c r="AB118" s="216"/>
      <c r="AC118" s="217"/>
      <c r="AD118" s="204">
        <v>93</v>
      </c>
      <c r="AE118" s="114"/>
      <c r="AF118" s="115"/>
      <c r="AG118" s="115"/>
      <c r="AH118" s="116"/>
      <c r="AI118" s="113" t="s">
        <v>208</v>
      </c>
    </row>
    <row r="119" spans="1:35">
      <c r="A119" s="250"/>
      <c r="B119" s="251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3"/>
      <c r="N119" s="249"/>
      <c r="O119" s="215" t="s">
        <v>234</v>
      </c>
      <c r="P119" s="216"/>
      <c r="Q119" s="216"/>
      <c r="R119" s="217"/>
      <c r="S119" s="231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</row>
    <row r="120" spans="1:35">
      <c r="A120" s="250"/>
      <c r="B120" s="251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3"/>
      <c r="N120" s="249"/>
      <c r="O120" s="215" t="s">
        <v>235</v>
      </c>
      <c r="P120" s="216"/>
      <c r="Q120" s="216"/>
      <c r="R120" s="217"/>
      <c r="S120" s="222">
        <v>100</v>
      </c>
      <c r="T120" s="215" t="s">
        <v>236</v>
      </c>
      <c r="U120" s="216"/>
      <c r="V120" s="216"/>
      <c r="W120" s="216"/>
      <c r="X120" s="216"/>
      <c r="Y120" s="216"/>
      <c r="Z120" s="216"/>
      <c r="AA120" s="216"/>
      <c r="AB120" s="216"/>
      <c r="AC120" s="217"/>
      <c r="AD120" s="204">
        <v>94</v>
      </c>
      <c r="AE120" s="114"/>
      <c r="AF120" s="115"/>
      <c r="AG120" s="115"/>
      <c r="AH120" s="116"/>
      <c r="AI120" s="113" t="s">
        <v>211</v>
      </c>
    </row>
    <row r="121" spans="1:35">
      <c r="A121" s="254"/>
      <c r="B121" s="255"/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57"/>
      <c r="N121" s="258"/>
      <c r="O121" s="259" t="s">
        <v>237</v>
      </c>
      <c r="P121" s="260"/>
      <c r="Q121" s="260"/>
      <c r="R121" s="261"/>
      <c r="S121" s="231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</row>
    <row r="122" spans="1:35">
      <c r="A122" s="145" t="s">
        <v>238</v>
      </c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7"/>
    </row>
    <row r="123" spans="1:35">
      <c r="A123" s="262" t="s">
        <v>239</v>
      </c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  <c r="AF123" s="263"/>
      <c r="AG123" s="263"/>
      <c r="AH123" s="263"/>
      <c r="AI123" s="264"/>
    </row>
    <row r="124" spans="1:35">
      <c r="A124" s="265" t="s">
        <v>240</v>
      </c>
      <c r="B124" s="266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7"/>
    </row>
    <row r="125" spans="1:35">
      <c r="A125" s="268" t="s">
        <v>241</v>
      </c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70"/>
      <c r="V125" s="271" t="s">
        <v>242</v>
      </c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72"/>
    </row>
    <row r="126" spans="1:35" ht="15.6" customHeight="1">
      <c r="A126" s="273" t="s">
        <v>243</v>
      </c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5"/>
      <c r="V126" s="106">
        <v>461</v>
      </c>
      <c r="W126" s="107"/>
      <c r="X126" s="111"/>
      <c r="Y126" s="111"/>
      <c r="Z126" s="111"/>
      <c r="AA126" s="108"/>
      <c r="AB126" s="274"/>
      <c r="AC126" s="275">
        <v>492</v>
      </c>
      <c r="AD126" s="107"/>
      <c r="AE126" s="111"/>
      <c r="AF126" s="111"/>
      <c r="AG126" s="111"/>
      <c r="AH126" s="108"/>
      <c r="AI126" s="113" t="s">
        <v>208</v>
      </c>
    </row>
    <row r="127" spans="1:35" ht="15.6" customHeight="1">
      <c r="A127" s="273" t="s">
        <v>244</v>
      </c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5"/>
      <c r="V127" s="106">
        <v>545</v>
      </c>
      <c r="W127" s="107"/>
      <c r="X127" s="111"/>
      <c r="Y127" s="111"/>
      <c r="Z127" s="111"/>
      <c r="AA127" s="108"/>
      <c r="AB127" s="276" t="s">
        <v>208</v>
      </c>
      <c r="AC127" s="277"/>
      <c r="AD127" s="278"/>
      <c r="AE127" s="278"/>
      <c r="AF127" s="278"/>
      <c r="AG127" s="278"/>
      <c r="AH127" s="278"/>
      <c r="AI127" s="279"/>
    </row>
    <row r="128" spans="1:35" ht="15.6" customHeight="1">
      <c r="A128" s="273" t="s">
        <v>245</v>
      </c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5"/>
      <c r="V128" s="106">
        <v>1650</v>
      </c>
      <c r="W128" s="107"/>
      <c r="X128" s="111"/>
      <c r="Y128" s="111"/>
      <c r="Z128" s="111"/>
      <c r="AA128" s="108"/>
      <c r="AB128" s="276" t="s">
        <v>208</v>
      </c>
      <c r="AC128" s="277"/>
      <c r="AD128" s="278"/>
      <c r="AE128" s="278"/>
      <c r="AF128" s="278"/>
      <c r="AG128" s="278"/>
      <c r="AH128" s="278"/>
      <c r="AI128" s="279"/>
    </row>
    <row r="129" spans="1:35" ht="15.6" customHeight="1">
      <c r="A129" s="273" t="s">
        <v>246</v>
      </c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5"/>
      <c r="V129" s="106">
        <v>856</v>
      </c>
      <c r="W129" s="107"/>
      <c r="X129" s="111"/>
      <c r="Y129" s="111"/>
      <c r="Z129" s="111"/>
      <c r="AA129" s="108"/>
      <c r="AB129" s="276" t="s">
        <v>208</v>
      </c>
      <c r="AC129" s="277"/>
      <c r="AD129" s="278"/>
      <c r="AE129" s="278"/>
      <c r="AF129" s="278"/>
      <c r="AG129" s="278"/>
      <c r="AH129" s="278"/>
      <c r="AI129" s="279"/>
    </row>
    <row r="130" spans="1:35" ht="15.6" customHeight="1">
      <c r="A130" s="280" t="s">
        <v>247</v>
      </c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2"/>
      <c r="V130" s="106">
        <v>547</v>
      </c>
      <c r="W130" s="107"/>
      <c r="X130" s="111"/>
      <c r="Y130" s="111"/>
      <c r="Z130" s="111"/>
      <c r="AA130" s="108"/>
      <c r="AB130" s="276" t="s">
        <v>211</v>
      </c>
      <c r="AC130" s="277"/>
      <c r="AD130" s="278"/>
      <c r="AE130" s="278"/>
      <c r="AF130" s="278"/>
      <c r="AG130" s="278"/>
      <c r="AH130" s="278"/>
      <c r="AI130" s="279"/>
    </row>
    <row r="131" spans="1:35" ht="15.6" customHeight="1">
      <c r="A131" s="273" t="s">
        <v>248</v>
      </c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5"/>
      <c r="V131" s="106">
        <v>617</v>
      </c>
      <c r="W131" s="107"/>
      <c r="X131" s="111"/>
      <c r="Y131" s="111"/>
      <c r="Z131" s="111"/>
      <c r="AA131" s="108"/>
      <c r="AB131" s="276" t="s">
        <v>208</v>
      </c>
      <c r="AC131" s="277"/>
      <c r="AD131" s="278"/>
      <c r="AE131" s="278"/>
      <c r="AF131" s="278"/>
      <c r="AG131" s="278"/>
      <c r="AH131" s="278"/>
      <c r="AI131" s="279"/>
    </row>
    <row r="132" spans="1:35" ht="15.6" customHeight="1">
      <c r="A132" s="273" t="s">
        <v>249</v>
      </c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5"/>
      <c r="V132" s="106">
        <v>770</v>
      </c>
      <c r="W132" s="107"/>
      <c r="X132" s="111"/>
      <c r="Y132" s="111"/>
      <c r="Z132" s="111"/>
      <c r="AA132" s="108"/>
      <c r="AB132" s="276" t="s">
        <v>250</v>
      </c>
      <c r="AC132" s="277"/>
      <c r="AD132" s="278"/>
      <c r="AE132" s="278"/>
      <c r="AF132" s="278"/>
      <c r="AG132" s="278"/>
      <c r="AH132" s="278"/>
      <c r="AI132" s="279"/>
    </row>
    <row r="133" spans="1:35" ht="15.6" customHeight="1">
      <c r="A133" s="273" t="s">
        <v>251</v>
      </c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5"/>
      <c r="V133" s="106">
        <v>872</v>
      </c>
      <c r="W133" s="107"/>
      <c r="X133" s="111"/>
      <c r="Y133" s="111"/>
      <c r="Z133" s="111"/>
      <c r="AA133" s="108"/>
      <c r="AB133" s="276" t="s">
        <v>250</v>
      </c>
      <c r="AC133" s="277"/>
      <c r="AD133" s="278"/>
      <c r="AE133" s="278"/>
      <c r="AF133" s="278"/>
      <c r="AG133" s="278"/>
      <c r="AH133" s="278"/>
      <c r="AI133" s="279"/>
    </row>
    <row r="134" spans="1:35" ht="15.6" customHeight="1">
      <c r="A134" s="273" t="s">
        <v>252</v>
      </c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5"/>
      <c r="V134" s="106">
        <v>465</v>
      </c>
      <c r="W134" s="107"/>
      <c r="X134" s="111"/>
      <c r="Y134" s="111"/>
      <c r="Z134" s="111"/>
      <c r="AA134" s="108"/>
      <c r="AB134" s="276" t="s">
        <v>250</v>
      </c>
      <c r="AC134" s="277"/>
      <c r="AD134" s="278"/>
      <c r="AE134" s="278"/>
      <c r="AF134" s="278"/>
      <c r="AG134" s="278"/>
      <c r="AH134" s="278"/>
      <c r="AI134" s="279"/>
    </row>
    <row r="135" spans="1:35" ht="15.6" customHeight="1">
      <c r="A135" s="273" t="s">
        <v>253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5"/>
      <c r="V135" s="106">
        <v>494</v>
      </c>
      <c r="W135" s="107"/>
      <c r="X135" s="111"/>
      <c r="Y135" s="111"/>
      <c r="Z135" s="111"/>
      <c r="AA135" s="108"/>
      <c r="AB135" s="276" t="s">
        <v>250</v>
      </c>
      <c r="AC135" s="277"/>
      <c r="AD135" s="278"/>
      <c r="AE135" s="278"/>
      <c r="AF135" s="278"/>
      <c r="AG135" s="278"/>
      <c r="AH135" s="278"/>
      <c r="AI135" s="279"/>
    </row>
    <row r="136" spans="1:35" ht="15.6" customHeight="1">
      <c r="A136" s="273" t="s">
        <v>254</v>
      </c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5"/>
      <c r="V136" s="106">
        <v>850</v>
      </c>
      <c r="W136" s="107"/>
      <c r="X136" s="111"/>
      <c r="Y136" s="111"/>
      <c r="Z136" s="111"/>
      <c r="AA136" s="108"/>
      <c r="AB136" s="276" t="s">
        <v>250</v>
      </c>
      <c r="AC136" s="277"/>
      <c r="AD136" s="278"/>
      <c r="AE136" s="278"/>
      <c r="AF136" s="278"/>
      <c r="AG136" s="278"/>
      <c r="AH136" s="278"/>
      <c r="AI136" s="279"/>
    </row>
    <row r="137" spans="1:35" ht="15.6" customHeight="1">
      <c r="A137" s="280" t="s">
        <v>255</v>
      </c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2"/>
      <c r="V137" s="106">
        <v>467</v>
      </c>
      <c r="W137" s="107"/>
      <c r="X137" s="111"/>
      <c r="Y137" s="111"/>
      <c r="Z137" s="111"/>
      <c r="AA137" s="108"/>
      <c r="AB137" s="276" t="s">
        <v>211</v>
      </c>
      <c r="AC137" s="277"/>
      <c r="AD137" s="278"/>
      <c r="AE137" s="278"/>
      <c r="AF137" s="278"/>
      <c r="AG137" s="278"/>
      <c r="AH137" s="278"/>
      <c r="AI137" s="279"/>
    </row>
    <row r="138" spans="1:35" ht="15.6" customHeight="1">
      <c r="A138" s="273" t="s">
        <v>256</v>
      </c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5"/>
      <c r="V138" s="106">
        <v>479</v>
      </c>
      <c r="W138" s="107"/>
      <c r="X138" s="111"/>
      <c r="Y138" s="111"/>
      <c r="Z138" s="111"/>
      <c r="AA138" s="108"/>
      <c r="AB138" s="274"/>
      <c r="AC138" s="275">
        <v>491</v>
      </c>
      <c r="AD138" s="107"/>
      <c r="AE138" s="111"/>
      <c r="AF138" s="111"/>
      <c r="AG138" s="111"/>
      <c r="AH138" s="108"/>
      <c r="AI138" s="113" t="s">
        <v>208</v>
      </c>
    </row>
    <row r="139" spans="1:35" ht="15.6" customHeight="1">
      <c r="A139" s="273" t="s">
        <v>257</v>
      </c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5"/>
      <c r="V139" s="106">
        <v>618</v>
      </c>
      <c r="W139" s="107"/>
      <c r="X139" s="111"/>
      <c r="Y139" s="111"/>
      <c r="Z139" s="111"/>
      <c r="AA139" s="108"/>
      <c r="AB139" s="276" t="s">
        <v>112</v>
      </c>
      <c r="AC139" s="275">
        <v>619</v>
      </c>
      <c r="AD139" s="107"/>
      <c r="AE139" s="111"/>
      <c r="AF139" s="111"/>
      <c r="AG139" s="111"/>
      <c r="AH139" s="108"/>
      <c r="AI139" s="113" t="s">
        <v>211</v>
      </c>
    </row>
    <row r="140" spans="1:35" ht="15.6" customHeight="1">
      <c r="A140" s="273" t="s">
        <v>258</v>
      </c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5"/>
      <c r="V140" s="283" t="s">
        <v>259</v>
      </c>
      <c r="W140" s="284"/>
      <c r="X140" s="284"/>
      <c r="Y140" s="284"/>
      <c r="Z140" s="284"/>
      <c r="AA140" s="285"/>
      <c r="AB140" s="286" t="s">
        <v>260</v>
      </c>
      <c r="AC140" s="287"/>
      <c r="AD140" s="287"/>
      <c r="AE140" s="287"/>
      <c r="AF140" s="287"/>
      <c r="AG140" s="287"/>
      <c r="AH140" s="287"/>
      <c r="AI140" s="288"/>
    </row>
    <row r="141" spans="1:35">
      <c r="A141" s="289">
        <v>896</v>
      </c>
      <c r="B141" s="290"/>
      <c r="C141" s="291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3"/>
      <c r="V141" s="294"/>
      <c r="W141" s="295"/>
      <c r="X141" s="295"/>
      <c r="Y141" s="295"/>
      <c r="Z141" s="295"/>
      <c r="AA141" s="296"/>
      <c r="AB141" s="297"/>
      <c r="AC141" s="298"/>
      <c r="AD141" s="298"/>
      <c r="AE141" s="298"/>
      <c r="AF141" s="298"/>
      <c r="AG141" s="298"/>
      <c r="AH141" s="298"/>
      <c r="AI141" s="299"/>
    </row>
    <row r="142" spans="1:35">
      <c r="A142" s="300" t="s">
        <v>261</v>
      </c>
      <c r="B142" s="301"/>
      <c r="C142" s="301"/>
      <c r="D142" s="301"/>
      <c r="E142" s="301"/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2"/>
    </row>
    <row r="143" spans="1:35">
      <c r="A143" s="265" t="s">
        <v>262</v>
      </c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  <c r="Y143" s="266"/>
      <c r="Z143" s="266"/>
      <c r="AA143" s="266"/>
      <c r="AB143" s="266"/>
      <c r="AC143" s="266"/>
      <c r="AD143" s="266"/>
      <c r="AE143" s="266"/>
      <c r="AF143" s="266"/>
      <c r="AG143" s="266"/>
      <c r="AH143" s="266"/>
      <c r="AI143" s="267"/>
    </row>
    <row r="144" spans="1:35" ht="15.6" customHeight="1">
      <c r="A144" s="303" t="s">
        <v>263</v>
      </c>
      <c r="B144" s="304"/>
      <c r="C144" s="304"/>
      <c r="D144" s="304"/>
      <c r="E144" s="304"/>
      <c r="F144" s="304"/>
      <c r="G144" s="304"/>
      <c r="H144" s="304"/>
      <c r="I144" s="304"/>
      <c r="J144" s="304"/>
      <c r="K144" s="304"/>
      <c r="L144" s="304"/>
      <c r="M144" s="304"/>
      <c r="N144" s="304"/>
      <c r="O144" s="304"/>
      <c r="P144" s="304"/>
      <c r="Q144" s="304"/>
      <c r="R144" s="304"/>
      <c r="S144" s="304"/>
      <c r="T144" s="304"/>
      <c r="U144" s="304"/>
      <c r="V144" s="304"/>
      <c r="W144" s="304"/>
      <c r="X144" s="304"/>
      <c r="Y144" s="304"/>
      <c r="Z144" s="304"/>
      <c r="AA144" s="304"/>
      <c r="AB144" s="304"/>
      <c r="AC144" s="305"/>
      <c r="AD144" s="306">
        <v>1055</v>
      </c>
      <c r="AE144" s="307"/>
      <c r="AF144" s="308"/>
      <c r="AG144" s="308"/>
      <c r="AH144" s="309"/>
      <c r="AI144" s="310" t="s">
        <v>88</v>
      </c>
    </row>
    <row r="145" spans="1:35" ht="15.6" customHeight="1">
      <c r="A145" s="311" t="s">
        <v>264</v>
      </c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20"/>
      <c r="AD145" s="127">
        <v>1056</v>
      </c>
      <c r="AE145" s="107"/>
      <c r="AF145" s="111"/>
      <c r="AG145" s="111"/>
      <c r="AH145" s="108"/>
      <c r="AI145" s="113" t="s">
        <v>108</v>
      </c>
    </row>
    <row r="146" spans="1:35" ht="15.6" customHeight="1">
      <c r="A146" s="311" t="s">
        <v>265</v>
      </c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20"/>
      <c r="AD146" s="127">
        <v>1057</v>
      </c>
      <c r="AE146" s="107"/>
      <c r="AF146" s="111"/>
      <c r="AG146" s="111"/>
      <c r="AH146" s="108"/>
      <c r="AI146" s="113" t="s">
        <v>108</v>
      </c>
    </row>
    <row r="147" spans="1:35" ht="15.6" customHeight="1">
      <c r="A147" s="273" t="s">
        <v>266</v>
      </c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5"/>
      <c r="AD147" s="127">
        <v>1058</v>
      </c>
      <c r="AE147" s="107"/>
      <c r="AF147" s="111"/>
      <c r="AG147" s="111"/>
      <c r="AH147" s="108"/>
      <c r="AI147" s="113" t="s">
        <v>112</v>
      </c>
    </row>
    <row r="148" spans="1:35" ht="15.6" customHeight="1">
      <c r="A148" s="311" t="s">
        <v>267</v>
      </c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20"/>
      <c r="AD148" s="127">
        <v>1060</v>
      </c>
      <c r="AE148" s="107"/>
      <c r="AF148" s="111"/>
      <c r="AG148" s="111"/>
      <c r="AH148" s="108"/>
      <c r="AI148" s="113" t="s">
        <v>108</v>
      </c>
    </row>
    <row r="149" spans="1:35" ht="15.6" customHeight="1">
      <c r="A149" s="273" t="s">
        <v>268</v>
      </c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5"/>
      <c r="AD149" s="127">
        <v>1061</v>
      </c>
      <c r="AE149" s="107"/>
      <c r="AF149" s="111"/>
      <c r="AG149" s="111"/>
      <c r="AH149" s="108"/>
      <c r="AI149" s="113" t="s">
        <v>112</v>
      </c>
    </row>
    <row r="150" spans="1:35" ht="15.6" customHeight="1">
      <c r="A150" s="273" t="s">
        <v>269</v>
      </c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5"/>
      <c r="AD150" s="127">
        <v>1062</v>
      </c>
      <c r="AE150" s="107"/>
      <c r="AF150" s="111"/>
      <c r="AG150" s="111"/>
      <c r="AH150" s="108"/>
      <c r="AI150" s="113" t="s">
        <v>112</v>
      </c>
    </row>
    <row r="151" spans="1:35" ht="15.6" customHeight="1">
      <c r="A151" s="273" t="s">
        <v>270</v>
      </c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5"/>
      <c r="AD151" s="127">
        <v>1099</v>
      </c>
      <c r="AE151" s="107"/>
      <c r="AF151" s="111"/>
      <c r="AG151" s="111"/>
      <c r="AH151" s="108"/>
      <c r="AI151" s="312"/>
    </row>
    <row r="152" spans="1:35" ht="15.6" customHeight="1">
      <c r="A152" s="273" t="s">
        <v>271</v>
      </c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5"/>
      <c r="AD152" s="127">
        <v>1100</v>
      </c>
      <c r="AE152" s="107"/>
      <c r="AF152" s="111"/>
      <c r="AG152" s="111"/>
      <c r="AH152" s="108"/>
      <c r="AI152" s="312"/>
    </row>
    <row r="153" spans="1:35" ht="15.6" customHeight="1">
      <c r="A153" s="273" t="s">
        <v>272</v>
      </c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5"/>
      <c r="AD153" s="127">
        <v>1114</v>
      </c>
      <c r="AE153" s="107"/>
      <c r="AF153" s="111"/>
      <c r="AG153" s="111"/>
      <c r="AH153" s="108"/>
      <c r="AI153" s="312"/>
    </row>
    <row r="154" spans="1:35">
      <c r="A154" s="99" t="s">
        <v>273</v>
      </c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1"/>
    </row>
    <row r="155" spans="1:35" ht="15.6" customHeight="1">
      <c r="A155" s="273" t="s">
        <v>274</v>
      </c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5"/>
      <c r="AD155" s="127">
        <v>1063</v>
      </c>
      <c r="AE155" s="107"/>
      <c r="AF155" s="111"/>
      <c r="AG155" s="111"/>
      <c r="AH155" s="108"/>
      <c r="AI155" s="312"/>
    </row>
    <row r="156" spans="1:35" ht="15.6" customHeight="1">
      <c r="A156" s="273" t="s">
        <v>275</v>
      </c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5"/>
      <c r="AD156" s="127">
        <v>1064</v>
      </c>
      <c r="AE156" s="107"/>
      <c r="AF156" s="111"/>
      <c r="AG156" s="111"/>
      <c r="AH156" s="108"/>
      <c r="AI156" s="312"/>
    </row>
    <row r="157" spans="1:35" ht="15.6" customHeight="1">
      <c r="A157" s="313" t="s">
        <v>276</v>
      </c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4"/>
      <c r="AD157" s="135">
        <v>1065</v>
      </c>
      <c r="AE157" s="291"/>
      <c r="AF157" s="292"/>
      <c r="AG157" s="292"/>
      <c r="AH157" s="293"/>
      <c r="AI157" s="314"/>
    </row>
    <row r="158" spans="1:35">
      <c r="A158" s="300" t="s">
        <v>277</v>
      </c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2"/>
    </row>
    <row r="159" spans="1:35">
      <c r="A159" s="265" t="s">
        <v>278</v>
      </c>
      <c r="B159" s="266"/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  <c r="W159" s="266"/>
      <c r="X159" s="266"/>
      <c r="Y159" s="266"/>
      <c r="Z159" s="266"/>
      <c r="AA159" s="266"/>
      <c r="AB159" s="266"/>
      <c r="AC159" s="266"/>
      <c r="AD159" s="266"/>
      <c r="AE159" s="266"/>
      <c r="AF159" s="266"/>
      <c r="AG159" s="266"/>
      <c r="AH159" s="266"/>
      <c r="AI159" s="267"/>
    </row>
    <row r="160" spans="1:35">
      <c r="A160" s="303" t="s">
        <v>279</v>
      </c>
      <c r="B160" s="304"/>
      <c r="C160" s="304"/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  <c r="O160" s="304"/>
      <c r="P160" s="304"/>
      <c r="Q160" s="304"/>
      <c r="R160" s="304"/>
      <c r="S160" s="304"/>
      <c r="T160" s="304"/>
      <c r="U160" s="304"/>
      <c r="V160" s="304"/>
      <c r="W160" s="304"/>
      <c r="X160" s="304"/>
      <c r="Y160" s="304"/>
      <c r="Z160" s="304"/>
      <c r="AA160" s="304"/>
      <c r="AB160" s="304"/>
      <c r="AC160" s="305"/>
      <c r="AD160" s="306">
        <v>701</v>
      </c>
      <c r="AE160" s="307"/>
      <c r="AF160" s="308"/>
      <c r="AG160" s="308"/>
      <c r="AH160" s="309"/>
      <c r="AI160" s="310" t="s">
        <v>88</v>
      </c>
    </row>
    <row r="161" spans="1:35">
      <c r="A161" s="273" t="s">
        <v>280</v>
      </c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5"/>
      <c r="AD161" s="127">
        <v>702</v>
      </c>
      <c r="AE161" s="107"/>
      <c r="AF161" s="111"/>
      <c r="AG161" s="111"/>
      <c r="AH161" s="108"/>
      <c r="AI161" s="113" t="s">
        <v>108</v>
      </c>
    </row>
    <row r="162" spans="1:35">
      <c r="A162" s="273" t="s">
        <v>281</v>
      </c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5"/>
      <c r="AD162" s="127">
        <v>703</v>
      </c>
      <c r="AE162" s="107"/>
      <c r="AF162" s="111"/>
      <c r="AG162" s="111"/>
      <c r="AH162" s="108"/>
      <c r="AI162" s="113" t="s">
        <v>112</v>
      </c>
    </row>
    <row r="163" spans="1:35">
      <c r="A163" s="273" t="s">
        <v>282</v>
      </c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5"/>
      <c r="AD163" s="127">
        <v>704</v>
      </c>
      <c r="AE163" s="107"/>
      <c r="AF163" s="111"/>
      <c r="AG163" s="111"/>
      <c r="AH163" s="108"/>
      <c r="AI163" s="113" t="s">
        <v>88</v>
      </c>
    </row>
    <row r="164" spans="1:35">
      <c r="A164" s="273" t="s">
        <v>283</v>
      </c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5"/>
      <c r="AD164" s="127">
        <v>930</v>
      </c>
      <c r="AE164" s="107"/>
      <c r="AF164" s="111"/>
      <c r="AG164" s="111"/>
      <c r="AH164" s="108"/>
      <c r="AI164" s="113" t="s">
        <v>108</v>
      </c>
    </row>
    <row r="165" spans="1:35">
      <c r="A165" s="313" t="s">
        <v>284</v>
      </c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4"/>
      <c r="AD165" s="135">
        <v>705</v>
      </c>
      <c r="AE165" s="291"/>
      <c r="AF165" s="292"/>
      <c r="AG165" s="292"/>
      <c r="AH165" s="293"/>
      <c r="AI165" s="158" t="s">
        <v>112</v>
      </c>
    </row>
    <row r="166" spans="1:35">
      <c r="A166" s="300" t="s">
        <v>285</v>
      </c>
      <c r="B166" s="301"/>
      <c r="C166" s="301"/>
      <c r="D166" s="301"/>
      <c r="E166" s="301"/>
      <c r="F166" s="301"/>
      <c r="G166" s="301"/>
      <c r="H166" s="301"/>
      <c r="I166" s="301"/>
      <c r="J166" s="301"/>
      <c r="K166" s="301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  <c r="AA166" s="301"/>
      <c r="AB166" s="301"/>
      <c r="AC166" s="301"/>
      <c r="AD166" s="301"/>
      <c r="AE166" s="301"/>
      <c r="AF166" s="301"/>
      <c r="AG166" s="301"/>
      <c r="AH166" s="301"/>
      <c r="AI166" s="302"/>
    </row>
    <row r="167" spans="1:35">
      <c r="A167" s="265" t="s">
        <v>286</v>
      </c>
      <c r="B167" s="266"/>
      <c r="C167" s="266"/>
      <c r="D167" s="266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  <c r="Y167" s="266"/>
      <c r="Z167" s="266"/>
      <c r="AA167" s="266"/>
      <c r="AB167" s="266"/>
      <c r="AC167" s="266"/>
      <c r="AD167" s="266"/>
      <c r="AE167" s="266"/>
      <c r="AF167" s="266"/>
      <c r="AG167" s="266"/>
      <c r="AH167" s="266"/>
      <c r="AI167" s="267"/>
    </row>
    <row r="168" spans="1:35">
      <c r="A168" s="268" t="s">
        <v>287</v>
      </c>
      <c r="B168" s="269"/>
      <c r="C168" s="269"/>
      <c r="D168" s="269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72"/>
    </row>
    <row r="169" spans="1:35" ht="20.100000000000001" customHeight="1">
      <c r="A169" s="315" t="s">
        <v>288</v>
      </c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7"/>
      <c r="N169" s="318" t="s">
        <v>289</v>
      </c>
      <c r="O169" s="319"/>
      <c r="P169" s="319"/>
      <c r="Q169" s="319"/>
      <c r="R169" s="320"/>
      <c r="S169" s="321" t="s">
        <v>290</v>
      </c>
      <c r="T169" s="322"/>
      <c r="U169" s="322"/>
      <c r="V169" s="322"/>
      <c r="W169" s="322"/>
      <c r="X169" s="323"/>
      <c r="Y169" s="321" t="s">
        <v>291</v>
      </c>
      <c r="Z169" s="322"/>
      <c r="AA169" s="322"/>
      <c r="AB169" s="322"/>
      <c r="AC169" s="322"/>
      <c r="AD169" s="323"/>
      <c r="AE169" s="324" t="s">
        <v>292</v>
      </c>
      <c r="AF169" s="325"/>
      <c r="AG169" s="325"/>
      <c r="AH169" s="325"/>
      <c r="AI169" s="326"/>
    </row>
    <row r="170" spans="1:35">
      <c r="A170" s="273" t="s">
        <v>293</v>
      </c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5"/>
      <c r="N170" s="109">
        <v>1067</v>
      </c>
      <c r="O170" s="107"/>
      <c r="P170" s="111"/>
      <c r="Q170" s="111"/>
      <c r="R170" s="108"/>
      <c r="S170" s="109">
        <v>1068</v>
      </c>
      <c r="T170" s="107"/>
      <c r="U170" s="111"/>
      <c r="V170" s="111"/>
      <c r="W170" s="111"/>
      <c r="X170" s="108"/>
      <c r="Y170" s="127">
        <v>1069</v>
      </c>
      <c r="Z170" s="107"/>
      <c r="AA170" s="111"/>
      <c r="AB170" s="111"/>
      <c r="AC170" s="111"/>
      <c r="AD170" s="108"/>
      <c r="AE170" s="127">
        <v>1070</v>
      </c>
      <c r="AF170" s="107"/>
      <c r="AG170" s="111"/>
      <c r="AH170" s="111"/>
      <c r="AI170" s="327"/>
    </row>
    <row r="171" spans="1:35">
      <c r="A171" s="273" t="s">
        <v>294</v>
      </c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5"/>
      <c r="N171" s="109">
        <v>1071</v>
      </c>
      <c r="O171" s="107"/>
      <c r="P171" s="111"/>
      <c r="Q171" s="111"/>
      <c r="R171" s="108"/>
      <c r="S171" s="109">
        <v>1072</v>
      </c>
      <c r="T171" s="107"/>
      <c r="U171" s="111"/>
      <c r="V171" s="111"/>
      <c r="W171" s="111"/>
      <c r="X171" s="108"/>
      <c r="Y171" s="127">
        <v>1073</v>
      </c>
      <c r="Z171" s="107"/>
      <c r="AA171" s="111"/>
      <c r="AB171" s="111"/>
      <c r="AC171" s="111"/>
      <c r="AD171" s="108"/>
      <c r="AE171" s="127">
        <v>1074</v>
      </c>
      <c r="AF171" s="107"/>
      <c r="AG171" s="111"/>
      <c r="AH171" s="111"/>
      <c r="AI171" s="327"/>
    </row>
    <row r="172" spans="1:35">
      <c r="A172" s="273" t="s">
        <v>295</v>
      </c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5"/>
      <c r="N172" s="109">
        <v>798</v>
      </c>
      <c r="O172" s="107"/>
      <c r="P172" s="111"/>
      <c r="Q172" s="111"/>
      <c r="R172" s="108"/>
      <c r="S172" s="109">
        <v>801</v>
      </c>
      <c r="T172" s="107"/>
      <c r="U172" s="111"/>
      <c r="V172" s="111"/>
      <c r="W172" s="111"/>
      <c r="X172" s="108"/>
      <c r="Y172" s="177"/>
      <c r="Z172" s="178"/>
      <c r="AA172" s="178"/>
      <c r="AB172" s="178"/>
      <c r="AC172" s="178"/>
      <c r="AD172" s="179"/>
      <c r="AE172" s="177"/>
      <c r="AF172" s="178"/>
      <c r="AG172" s="178"/>
      <c r="AH172" s="178"/>
      <c r="AI172" s="178"/>
    </row>
    <row r="173" spans="1:35">
      <c r="A173" s="223" t="s">
        <v>296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1"/>
    </row>
    <row r="174" spans="1:35" ht="17.100000000000001" customHeight="1">
      <c r="A174" s="315" t="s">
        <v>288</v>
      </c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7"/>
      <c r="N174" s="328" t="s">
        <v>297</v>
      </c>
      <c r="O174" s="329"/>
      <c r="P174" s="329"/>
      <c r="Q174" s="329"/>
      <c r="R174" s="330"/>
      <c r="S174" s="321" t="s">
        <v>290</v>
      </c>
      <c r="T174" s="322"/>
      <c r="U174" s="322"/>
      <c r="V174" s="322"/>
      <c r="W174" s="322"/>
      <c r="X174" s="323"/>
      <c r="Y174" s="321" t="s">
        <v>291</v>
      </c>
      <c r="Z174" s="322"/>
      <c r="AA174" s="322"/>
      <c r="AB174" s="322"/>
      <c r="AC174" s="322"/>
      <c r="AD174" s="323"/>
      <c r="AE174" s="324" t="s">
        <v>292</v>
      </c>
      <c r="AF174" s="325"/>
      <c r="AG174" s="325"/>
      <c r="AH174" s="325"/>
      <c r="AI174" s="326"/>
    </row>
    <row r="175" spans="1:35">
      <c r="A175" s="273" t="s">
        <v>293</v>
      </c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5"/>
      <c r="N175" s="109">
        <v>1076</v>
      </c>
      <c r="O175" s="107"/>
      <c r="P175" s="111"/>
      <c r="Q175" s="111"/>
      <c r="R175" s="108"/>
      <c r="S175" s="109">
        <v>1077</v>
      </c>
      <c r="T175" s="107"/>
      <c r="U175" s="111"/>
      <c r="V175" s="111"/>
      <c r="W175" s="111"/>
      <c r="X175" s="108"/>
      <c r="Y175" s="127">
        <v>1078</v>
      </c>
      <c r="Z175" s="107"/>
      <c r="AA175" s="111"/>
      <c r="AB175" s="111"/>
      <c r="AC175" s="111"/>
      <c r="AD175" s="108"/>
      <c r="AE175" s="127">
        <v>1079</v>
      </c>
      <c r="AF175" s="107"/>
      <c r="AG175" s="111"/>
      <c r="AH175" s="111"/>
      <c r="AI175" s="327"/>
    </row>
    <row r="176" spans="1:35">
      <c r="A176" s="273" t="s">
        <v>294</v>
      </c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5"/>
      <c r="N176" s="109">
        <v>1080</v>
      </c>
      <c r="O176" s="107"/>
      <c r="P176" s="111"/>
      <c r="Q176" s="111"/>
      <c r="R176" s="108"/>
      <c r="S176" s="109">
        <v>1081</v>
      </c>
      <c r="T176" s="107"/>
      <c r="U176" s="111"/>
      <c r="V176" s="111"/>
      <c r="W176" s="111"/>
      <c r="X176" s="108"/>
      <c r="Y176" s="127">
        <v>1082</v>
      </c>
      <c r="Z176" s="107"/>
      <c r="AA176" s="111"/>
      <c r="AB176" s="111"/>
      <c r="AC176" s="111"/>
      <c r="AD176" s="108"/>
      <c r="AE176" s="127">
        <v>1083</v>
      </c>
      <c r="AF176" s="107"/>
      <c r="AG176" s="111"/>
      <c r="AH176" s="111"/>
      <c r="AI176" s="327"/>
    </row>
    <row r="177" spans="1:35">
      <c r="A177" s="223" t="s">
        <v>298</v>
      </c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1"/>
    </row>
    <row r="178" spans="1:35" ht="17.100000000000001" customHeight="1">
      <c r="A178" s="315" t="s">
        <v>288</v>
      </c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7"/>
      <c r="N178" s="331" t="s">
        <v>299</v>
      </c>
      <c r="O178" s="332"/>
      <c r="P178" s="332"/>
      <c r="Q178" s="332"/>
      <c r="R178" s="333"/>
      <c r="S178" s="321" t="s">
        <v>290</v>
      </c>
      <c r="T178" s="322"/>
      <c r="U178" s="322"/>
      <c r="V178" s="322"/>
      <c r="W178" s="322"/>
      <c r="X178" s="323"/>
      <c r="Y178" s="321" t="s">
        <v>291</v>
      </c>
      <c r="Z178" s="322"/>
      <c r="AA178" s="322"/>
      <c r="AB178" s="322"/>
      <c r="AC178" s="322"/>
      <c r="AD178" s="323"/>
      <c r="AE178" s="324" t="s">
        <v>292</v>
      </c>
      <c r="AF178" s="325"/>
      <c r="AG178" s="325"/>
      <c r="AH178" s="325"/>
      <c r="AI178" s="326"/>
    </row>
    <row r="179" spans="1:35">
      <c r="A179" s="273" t="s">
        <v>293</v>
      </c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5"/>
      <c r="N179" s="109">
        <v>1084</v>
      </c>
      <c r="O179" s="114"/>
      <c r="P179" s="115"/>
      <c r="Q179" s="115"/>
      <c r="R179" s="116"/>
      <c r="S179" s="109">
        <v>1085</v>
      </c>
      <c r="T179" s="107"/>
      <c r="U179" s="111"/>
      <c r="V179" s="111"/>
      <c r="W179" s="111"/>
      <c r="X179" s="108"/>
      <c r="Y179" s="127">
        <v>1086</v>
      </c>
      <c r="Z179" s="107"/>
      <c r="AA179" s="111"/>
      <c r="AB179" s="111"/>
      <c r="AC179" s="111"/>
      <c r="AD179" s="108"/>
      <c r="AE179" s="127">
        <v>1087</v>
      </c>
      <c r="AF179" s="107"/>
      <c r="AG179" s="111"/>
      <c r="AH179" s="111"/>
      <c r="AI179" s="327"/>
    </row>
    <row r="180" spans="1:35">
      <c r="A180" s="273" t="s">
        <v>294</v>
      </c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5"/>
      <c r="N180" s="109">
        <v>1128</v>
      </c>
      <c r="O180" s="114"/>
      <c r="P180" s="115"/>
      <c r="Q180" s="115"/>
      <c r="R180" s="116"/>
      <c r="S180" s="109">
        <v>1129</v>
      </c>
      <c r="T180" s="107"/>
      <c r="U180" s="111"/>
      <c r="V180" s="111"/>
      <c r="W180" s="111"/>
      <c r="X180" s="108"/>
      <c r="Y180" s="127">
        <v>1130</v>
      </c>
      <c r="Z180" s="107"/>
      <c r="AA180" s="111"/>
      <c r="AB180" s="111"/>
      <c r="AC180" s="111"/>
      <c r="AD180" s="108"/>
      <c r="AE180" s="127">
        <v>1131</v>
      </c>
      <c r="AF180" s="107"/>
      <c r="AG180" s="111"/>
      <c r="AH180" s="111"/>
      <c r="AI180" s="327"/>
    </row>
    <row r="181" spans="1:35">
      <c r="A181" s="273" t="s">
        <v>295</v>
      </c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5"/>
      <c r="N181" s="109">
        <v>1088</v>
      </c>
      <c r="O181" s="114"/>
      <c r="P181" s="115"/>
      <c r="Q181" s="115"/>
      <c r="R181" s="116"/>
      <c r="S181" s="109">
        <v>1089</v>
      </c>
      <c r="T181" s="107"/>
      <c r="U181" s="111"/>
      <c r="V181" s="111"/>
      <c r="W181" s="111"/>
      <c r="X181" s="108"/>
      <c r="Y181" s="177"/>
      <c r="Z181" s="178"/>
      <c r="AA181" s="178"/>
      <c r="AB181" s="178"/>
      <c r="AC181" s="178"/>
      <c r="AD181" s="179"/>
      <c r="AE181" s="177"/>
      <c r="AF181" s="178"/>
      <c r="AG181" s="178"/>
      <c r="AH181" s="178"/>
      <c r="AI181" s="178"/>
    </row>
    <row r="182" spans="1:35">
      <c r="A182" s="223" t="s">
        <v>300</v>
      </c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20"/>
      <c r="AH182" s="220"/>
      <c r="AI182" s="221"/>
    </row>
    <row r="183" spans="1:35" ht="18.600000000000001" customHeight="1">
      <c r="A183" s="315" t="s">
        <v>301</v>
      </c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  <c r="W183" s="316"/>
      <c r="X183" s="316"/>
      <c r="Y183" s="316"/>
      <c r="Z183" s="316"/>
      <c r="AA183" s="316"/>
      <c r="AB183" s="316"/>
      <c r="AC183" s="316"/>
      <c r="AD183" s="317"/>
      <c r="AE183" s="324" t="s">
        <v>302</v>
      </c>
      <c r="AF183" s="325"/>
      <c r="AG183" s="325"/>
      <c r="AH183" s="325"/>
      <c r="AI183" s="326"/>
    </row>
    <row r="184" spans="1:35">
      <c r="A184" s="273" t="s">
        <v>303</v>
      </c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5"/>
      <c r="AE184" s="127">
        <v>1809</v>
      </c>
      <c r="AF184" s="114"/>
      <c r="AG184" s="115"/>
      <c r="AH184" s="115"/>
      <c r="AI184" s="334"/>
    </row>
    <row r="185" spans="1:35">
      <c r="A185" s="273" t="s">
        <v>304</v>
      </c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5"/>
      <c r="AE185" s="127">
        <v>1813</v>
      </c>
      <c r="AF185" s="114"/>
      <c r="AG185" s="115"/>
      <c r="AH185" s="115"/>
      <c r="AI185" s="334"/>
    </row>
    <row r="186" spans="1:35">
      <c r="A186" s="223" t="s">
        <v>305</v>
      </c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1"/>
    </row>
    <row r="187" spans="1:35" ht="15.6" customHeight="1">
      <c r="A187" s="273" t="s">
        <v>306</v>
      </c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5"/>
      <c r="AE187" s="127">
        <v>1814</v>
      </c>
      <c r="AF187" s="107"/>
      <c r="AG187" s="111"/>
      <c r="AH187" s="111"/>
      <c r="AI187" s="327"/>
    </row>
    <row r="188" spans="1:35" ht="15.6" customHeight="1">
      <c r="A188" s="273" t="s">
        <v>307</v>
      </c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5"/>
      <c r="AE188" s="127">
        <v>1815</v>
      </c>
      <c r="AF188" s="107"/>
      <c r="AG188" s="111"/>
      <c r="AH188" s="111"/>
      <c r="AI188" s="327"/>
    </row>
    <row r="189" spans="1:35" ht="15.6" customHeight="1">
      <c r="A189" s="313" t="s">
        <v>308</v>
      </c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4"/>
      <c r="AE189" s="135">
        <v>1816</v>
      </c>
      <c r="AF189" s="291"/>
      <c r="AG189" s="292"/>
      <c r="AH189" s="292"/>
      <c r="AI189" s="335"/>
    </row>
    <row r="190" spans="1:35">
      <c r="A190" s="300" t="s">
        <v>309</v>
      </c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  <c r="AA190" s="301"/>
      <c r="AB190" s="301"/>
      <c r="AC190" s="301"/>
      <c r="AD190" s="301"/>
      <c r="AE190" s="301"/>
      <c r="AF190" s="301"/>
      <c r="AG190" s="301"/>
      <c r="AH190" s="301"/>
      <c r="AI190" s="302"/>
    </row>
    <row r="191" spans="1:35">
      <c r="A191" s="265" t="s">
        <v>310</v>
      </c>
      <c r="B191" s="266"/>
      <c r="C191" s="266"/>
      <c r="D191" s="266"/>
      <c r="E191" s="266"/>
      <c r="F191" s="266"/>
      <c r="G191" s="266"/>
      <c r="H191" s="266"/>
      <c r="I191" s="266"/>
      <c r="J191" s="266"/>
      <c r="K191" s="266"/>
      <c r="L191" s="266"/>
      <c r="M191" s="266"/>
      <c r="N191" s="266"/>
      <c r="O191" s="266"/>
      <c r="P191" s="266"/>
      <c r="Q191" s="266"/>
      <c r="R191" s="266"/>
      <c r="S191" s="266"/>
      <c r="T191" s="266"/>
      <c r="U191" s="266"/>
      <c r="V191" s="266"/>
      <c r="W191" s="266"/>
      <c r="X191" s="266"/>
      <c r="Y191" s="266"/>
      <c r="Z191" s="266"/>
      <c r="AA191" s="266"/>
      <c r="AB191" s="266"/>
      <c r="AC191" s="266"/>
      <c r="AD191" s="266"/>
      <c r="AE191" s="266"/>
      <c r="AF191" s="266"/>
      <c r="AG191" s="266"/>
      <c r="AH191" s="266"/>
      <c r="AI191" s="267"/>
    </row>
    <row r="192" spans="1:35" ht="14.45" customHeight="1">
      <c r="A192" s="303" t="s">
        <v>311</v>
      </c>
      <c r="B192" s="304"/>
      <c r="C192" s="304"/>
      <c r="D192" s="304"/>
      <c r="E192" s="304"/>
      <c r="F192" s="304"/>
      <c r="G192" s="304"/>
      <c r="H192" s="304"/>
      <c r="I192" s="304"/>
      <c r="J192" s="304"/>
      <c r="K192" s="304"/>
      <c r="L192" s="304"/>
      <c r="M192" s="304"/>
      <c r="N192" s="304"/>
      <c r="O192" s="304"/>
      <c r="P192" s="304"/>
      <c r="Q192" s="304"/>
      <c r="R192" s="304"/>
      <c r="S192" s="304"/>
      <c r="T192" s="304"/>
      <c r="U192" s="304"/>
      <c r="V192" s="304"/>
      <c r="W192" s="304"/>
      <c r="X192" s="304"/>
      <c r="Y192" s="304"/>
      <c r="Z192" s="304"/>
      <c r="AA192" s="304"/>
      <c r="AB192" s="304"/>
      <c r="AC192" s="305"/>
      <c r="AD192" s="306">
        <v>1651</v>
      </c>
      <c r="AE192" s="307"/>
      <c r="AF192" s="308"/>
      <c r="AG192" s="308"/>
      <c r="AH192" s="309"/>
      <c r="AI192" s="310" t="s">
        <v>88</v>
      </c>
    </row>
    <row r="193" spans="1:35" ht="14.45" customHeight="1">
      <c r="A193" s="273" t="s">
        <v>312</v>
      </c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5"/>
      <c r="AD193" s="127">
        <v>1652</v>
      </c>
      <c r="AE193" s="107"/>
      <c r="AF193" s="111"/>
      <c r="AG193" s="111"/>
      <c r="AH193" s="108"/>
      <c r="AI193" s="113" t="s">
        <v>88</v>
      </c>
    </row>
    <row r="194" spans="1:35" ht="14.45" customHeight="1">
      <c r="A194" s="273" t="s">
        <v>313</v>
      </c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5"/>
      <c r="AD194" s="127">
        <v>1653</v>
      </c>
      <c r="AE194" s="107"/>
      <c r="AF194" s="111"/>
      <c r="AG194" s="111"/>
      <c r="AH194" s="108"/>
      <c r="AI194" s="113" t="s">
        <v>108</v>
      </c>
    </row>
    <row r="195" spans="1:35" ht="14.45" customHeight="1">
      <c r="A195" s="313" t="s">
        <v>314</v>
      </c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4"/>
      <c r="AD195" s="135">
        <v>1654</v>
      </c>
      <c r="AE195" s="291"/>
      <c r="AF195" s="292"/>
      <c r="AG195" s="292"/>
      <c r="AH195" s="293"/>
      <c r="AI195" s="158" t="s">
        <v>112</v>
      </c>
    </row>
    <row r="196" spans="1:35">
      <c r="A196" s="300" t="s">
        <v>315</v>
      </c>
      <c r="B196" s="301"/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1"/>
      <c r="AA196" s="301"/>
      <c r="AB196" s="301"/>
      <c r="AC196" s="301"/>
      <c r="AD196" s="301"/>
      <c r="AE196" s="301"/>
      <c r="AF196" s="301"/>
      <c r="AG196" s="301"/>
      <c r="AH196" s="301"/>
      <c r="AI196" s="302"/>
    </row>
    <row r="197" spans="1:35">
      <c r="A197" s="265" t="s">
        <v>316</v>
      </c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  <c r="L197" s="266"/>
      <c r="M197" s="266"/>
      <c r="N197" s="266"/>
      <c r="O197" s="266"/>
      <c r="P197" s="266"/>
      <c r="Q197" s="266"/>
      <c r="R197" s="266"/>
      <c r="S197" s="266"/>
      <c r="T197" s="266"/>
      <c r="U197" s="266"/>
      <c r="V197" s="266"/>
      <c r="W197" s="266"/>
      <c r="X197" s="266"/>
      <c r="Y197" s="266"/>
      <c r="Z197" s="266"/>
      <c r="AA197" s="266"/>
      <c r="AB197" s="266"/>
      <c r="AC197" s="266"/>
      <c r="AD197" s="266"/>
      <c r="AE197" s="266"/>
      <c r="AF197" s="266"/>
      <c r="AG197" s="266"/>
      <c r="AH197" s="266"/>
      <c r="AI197" s="267"/>
    </row>
    <row r="198" spans="1:35">
      <c r="A198" s="268" t="s">
        <v>317</v>
      </c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72"/>
    </row>
    <row r="199" spans="1:35" ht="15.6" customHeight="1">
      <c r="A199" s="273" t="s">
        <v>318</v>
      </c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5"/>
      <c r="AE199" s="106">
        <v>783</v>
      </c>
      <c r="AF199" s="114"/>
      <c r="AG199" s="115"/>
      <c r="AH199" s="115"/>
      <c r="AI199" s="334"/>
    </row>
    <row r="200" spans="1:35" ht="15.6" customHeight="1">
      <c r="A200" s="273" t="s">
        <v>319</v>
      </c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5"/>
      <c r="AE200" s="106">
        <v>976</v>
      </c>
      <c r="AF200" s="114"/>
      <c r="AG200" s="115"/>
      <c r="AH200" s="115"/>
      <c r="AI200" s="334"/>
    </row>
    <row r="201" spans="1:35" ht="15.6" customHeight="1">
      <c r="A201" s="273" t="s">
        <v>320</v>
      </c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5"/>
      <c r="AE201" s="106">
        <v>978</v>
      </c>
      <c r="AF201" s="114"/>
      <c r="AG201" s="115"/>
      <c r="AH201" s="115"/>
      <c r="AI201" s="334"/>
    </row>
    <row r="202" spans="1:35" ht="15.6" customHeight="1">
      <c r="A202" s="273" t="s">
        <v>321</v>
      </c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5"/>
      <c r="AE202" s="106">
        <v>1020</v>
      </c>
      <c r="AF202" s="114"/>
      <c r="AG202" s="115"/>
      <c r="AH202" s="115"/>
      <c r="AI202" s="334"/>
    </row>
    <row r="203" spans="1:35" ht="15.6" customHeight="1">
      <c r="A203" s="273" t="s">
        <v>322</v>
      </c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5"/>
      <c r="AE203" s="106">
        <v>1019</v>
      </c>
      <c r="AF203" s="114"/>
      <c r="AG203" s="115"/>
      <c r="AH203" s="115"/>
      <c r="AI203" s="334"/>
    </row>
    <row r="204" spans="1:35" ht="15.6" customHeight="1">
      <c r="A204" s="273" t="s">
        <v>323</v>
      </c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5"/>
      <c r="AE204" s="106">
        <v>974</v>
      </c>
      <c r="AF204" s="114"/>
      <c r="AG204" s="115"/>
      <c r="AH204" s="115"/>
      <c r="AI204" s="334"/>
    </row>
    <row r="205" spans="1:35">
      <c r="A205" s="223" t="s">
        <v>324</v>
      </c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1"/>
    </row>
    <row r="206" spans="1:35" ht="15.6" customHeight="1">
      <c r="A206" s="273" t="s">
        <v>325</v>
      </c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5"/>
      <c r="AE206" s="106">
        <v>122</v>
      </c>
      <c r="AF206" s="180"/>
      <c r="AG206" s="123"/>
      <c r="AH206" s="123"/>
      <c r="AI206" s="122"/>
    </row>
    <row r="207" spans="1:35" ht="15.6" customHeight="1">
      <c r="A207" s="273" t="s">
        <v>326</v>
      </c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5"/>
      <c r="AE207" s="106">
        <v>123</v>
      </c>
      <c r="AF207" s="180"/>
      <c r="AG207" s="123"/>
      <c r="AH207" s="123"/>
      <c r="AI207" s="122"/>
    </row>
    <row r="208" spans="1:35" ht="15.6" customHeight="1">
      <c r="A208" s="273" t="s">
        <v>327</v>
      </c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5"/>
      <c r="AE208" s="106">
        <v>101</v>
      </c>
      <c r="AF208" s="180"/>
      <c r="AG208" s="123"/>
      <c r="AH208" s="123"/>
      <c r="AI208" s="122"/>
    </row>
    <row r="209" spans="1:35" ht="15.6" customHeight="1">
      <c r="A209" s="273" t="s">
        <v>328</v>
      </c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5"/>
      <c r="AE209" s="106">
        <v>102</v>
      </c>
      <c r="AF209" s="180"/>
      <c r="AG209" s="123"/>
      <c r="AH209" s="123"/>
      <c r="AI209" s="122"/>
    </row>
    <row r="210" spans="1:35" ht="15.6" customHeight="1">
      <c r="A210" s="273" t="s">
        <v>329</v>
      </c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5"/>
      <c r="AE210" s="106">
        <v>784</v>
      </c>
      <c r="AF210" s="180"/>
      <c r="AG210" s="123"/>
      <c r="AH210" s="123"/>
      <c r="AI210" s="122"/>
    </row>
    <row r="211" spans="1:35" ht="15.6" customHeight="1">
      <c r="A211" s="273" t="s">
        <v>330</v>
      </c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5"/>
      <c r="AE211" s="106">
        <v>129</v>
      </c>
      <c r="AF211" s="180"/>
      <c r="AG211" s="123"/>
      <c r="AH211" s="123"/>
      <c r="AI211" s="122"/>
    </row>
    <row r="212" spans="1:35" ht="15.6" customHeight="1">
      <c r="A212" s="273" t="s">
        <v>331</v>
      </c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5"/>
      <c r="AE212" s="106">
        <v>648</v>
      </c>
      <c r="AF212" s="180"/>
      <c r="AG212" s="123"/>
      <c r="AH212" s="123"/>
      <c r="AI212" s="122"/>
    </row>
    <row r="213" spans="1:35" ht="15.6" customHeight="1">
      <c r="A213" s="273" t="s">
        <v>332</v>
      </c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5"/>
      <c r="AE213" s="106">
        <v>647</v>
      </c>
      <c r="AF213" s="180"/>
      <c r="AG213" s="123"/>
      <c r="AH213" s="123"/>
      <c r="AI213" s="122"/>
    </row>
    <row r="214" spans="1:35" ht="15.6" customHeight="1">
      <c r="A214" s="273" t="s">
        <v>333</v>
      </c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5"/>
      <c r="AE214" s="106">
        <v>1003</v>
      </c>
      <c r="AF214" s="336"/>
      <c r="AG214" s="337"/>
      <c r="AH214" s="337"/>
      <c r="AI214" s="337"/>
    </row>
    <row r="215" spans="1:35" ht="15.6" customHeight="1">
      <c r="A215" s="273" t="s">
        <v>334</v>
      </c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5"/>
      <c r="AE215" s="106">
        <v>1004</v>
      </c>
      <c r="AF215" s="336"/>
      <c r="AG215" s="337"/>
      <c r="AH215" s="337"/>
      <c r="AI215" s="337"/>
    </row>
    <row r="216" spans="1:35" ht="15.6" customHeight="1">
      <c r="A216" s="273" t="s">
        <v>335</v>
      </c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5"/>
      <c r="AE216" s="106">
        <v>843</v>
      </c>
      <c r="AF216" s="180"/>
      <c r="AG216" s="123"/>
      <c r="AH216" s="123"/>
      <c r="AI216" s="122"/>
    </row>
    <row r="217" spans="1:35">
      <c r="A217" s="223" t="s">
        <v>336</v>
      </c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/>
      <c r="AF217" s="220"/>
      <c r="AG217" s="220"/>
      <c r="AH217" s="220"/>
      <c r="AI217" s="221"/>
    </row>
    <row r="218" spans="1:35" s="338" customFormat="1" ht="15.6" customHeight="1">
      <c r="A218" s="273" t="s">
        <v>337</v>
      </c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5"/>
      <c r="AE218" s="106">
        <v>1005</v>
      </c>
      <c r="AF218" s="107"/>
      <c r="AG218" s="111"/>
      <c r="AH218" s="111"/>
      <c r="AI218" s="327"/>
    </row>
    <row r="219" spans="1:35" s="338" customFormat="1" ht="15.6" customHeight="1">
      <c r="A219" s="273" t="s">
        <v>338</v>
      </c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5"/>
      <c r="AE219" s="106">
        <v>975</v>
      </c>
      <c r="AF219" s="107"/>
      <c r="AG219" s="111"/>
      <c r="AH219" s="111"/>
      <c r="AI219" s="327"/>
    </row>
    <row r="220" spans="1:35" s="338" customFormat="1" ht="15.6" customHeight="1">
      <c r="A220" s="273" t="s">
        <v>339</v>
      </c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5"/>
      <c r="AE220" s="106">
        <v>1021</v>
      </c>
      <c r="AF220" s="107"/>
      <c r="AG220" s="111"/>
      <c r="AH220" s="111"/>
      <c r="AI220" s="327"/>
    </row>
    <row r="221" spans="1:35" s="338" customFormat="1" ht="15.6" customHeight="1">
      <c r="A221" s="273" t="s">
        <v>340</v>
      </c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5"/>
      <c r="AE221" s="106">
        <v>1191</v>
      </c>
      <c r="AF221" s="107"/>
      <c r="AG221" s="111"/>
      <c r="AH221" s="111"/>
      <c r="AI221" s="327"/>
    </row>
    <row r="222" spans="1:35" s="338" customFormat="1" ht="15.6" customHeight="1">
      <c r="A222" s="273" t="s">
        <v>341</v>
      </c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5"/>
      <c r="AE222" s="106">
        <v>1192</v>
      </c>
      <c r="AF222" s="107"/>
      <c r="AG222" s="111"/>
      <c r="AH222" s="111"/>
      <c r="AI222" s="327"/>
    </row>
    <row r="223" spans="1:35" s="338" customFormat="1" ht="15.6" customHeight="1">
      <c r="A223" s="273" t="s">
        <v>342</v>
      </c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5"/>
      <c r="AE223" s="106">
        <v>1193</v>
      </c>
      <c r="AF223" s="107"/>
      <c r="AG223" s="111"/>
      <c r="AH223" s="111"/>
      <c r="AI223" s="327"/>
    </row>
    <row r="224" spans="1:35" s="338" customFormat="1" ht="15.6" customHeight="1">
      <c r="A224" s="273" t="s">
        <v>343</v>
      </c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5"/>
      <c r="AE224" s="106">
        <v>1194</v>
      </c>
      <c r="AF224" s="107"/>
      <c r="AG224" s="111"/>
      <c r="AH224" s="111"/>
      <c r="AI224" s="327"/>
    </row>
    <row r="225" spans="1:35" s="338" customFormat="1" ht="15.6" customHeight="1">
      <c r="A225" s="273" t="s">
        <v>344</v>
      </c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5"/>
      <c r="AE225" s="106">
        <v>1782</v>
      </c>
      <c r="AF225" s="107"/>
      <c r="AG225" s="111"/>
      <c r="AH225" s="111"/>
      <c r="AI225" s="327"/>
    </row>
    <row r="226" spans="1:35" s="338" customFormat="1" ht="15.6" customHeight="1">
      <c r="A226" s="273" t="s">
        <v>345</v>
      </c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5"/>
      <c r="AE226" s="106">
        <v>1783</v>
      </c>
      <c r="AF226" s="107"/>
      <c r="AG226" s="111"/>
      <c r="AH226" s="111"/>
      <c r="AI226" s="327"/>
    </row>
    <row r="227" spans="1:35">
      <c r="A227" s="223" t="s">
        <v>346</v>
      </c>
      <c r="B227" s="220"/>
      <c r="C227" s="220"/>
      <c r="D227" s="220"/>
      <c r="E227" s="220"/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  <c r="Z227" s="220"/>
      <c r="AA227" s="220"/>
      <c r="AB227" s="220"/>
      <c r="AC227" s="220"/>
      <c r="AD227" s="220"/>
      <c r="AE227" s="220"/>
      <c r="AF227" s="220"/>
      <c r="AG227" s="220"/>
      <c r="AH227" s="220"/>
      <c r="AI227" s="221"/>
    </row>
    <row r="228" spans="1:35" ht="15.6" customHeight="1">
      <c r="A228" s="273" t="s">
        <v>347</v>
      </c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5"/>
      <c r="AE228" s="106">
        <v>1195</v>
      </c>
      <c r="AF228" s="114"/>
      <c r="AG228" s="115"/>
      <c r="AH228" s="115"/>
      <c r="AI228" s="334"/>
    </row>
    <row r="229" spans="1:35" ht="15.6" customHeight="1">
      <c r="A229" s="273" t="s">
        <v>348</v>
      </c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5"/>
      <c r="AE229" s="106">
        <v>1691</v>
      </c>
      <c r="AF229" s="114"/>
      <c r="AG229" s="115"/>
      <c r="AH229" s="115"/>
      <c r="AI229" s="334"/>
    </row>
    <row r="230" spans="1:35" ht="15.6" customHeight="1">
      <c r="A230" s="273" t="s">
        <v>349</v>
      </c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5"/>
      <c r="AE230" s="106">
        <v>1196</v>
      </c>
      <c r="AF230" s="114"/>
      <c r="AG230" s="115"/>
      <c r="AH230" s="115"/>
      <c r="AI230" s="334"/>
    </row>
    <row r="231" spans="1:35" ht="15.6" customHeight="1">
      <c r="A231" s="273" t="s">
        <v>350</v>
      </c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5"/>
      <c r="AE231" s="106">
        <v>1197</v>
      </c>
      <c r="AF231" s="114"/>
      <c r="AG231" s="115"/>
      <c r="AH231" s="115"/>
      <c r="AI231" s="334"/>
    </row>
    <row r="232" spans="1:35" ht="15.6" customHeight="1">
      <c r="A232" s="273" t="s">
        <v>351</v>
      </c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5"/>
      <c r="AE232" s="106">
        <v>238</v>
      </c>
      <c r="AF232" s="114"/>
      <c r="AG232" s="115"/>
      <c r="AH232" s="115"/>
      <c r="AI232" s="334"/>
    </row>
    <row r="233" spans="1:35" ht="15.6" customHeight="1">
      <c r="A233" s="273" t="s">
        <v>352</v>
      </c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5"/>
      <c r="AE233" s="106">
        <v>1586</v>
      </c>
      <c r="AF233" s="114"/>
      <c r="AG233" s="115"/>
      <c r="AH233" s="115"/>
      <c r="AI233" s="334"/>
    </row>
    <row r="234" spans="1:35">
      <c r="A234" s="223" t="s">
        <v>353</v>
      </c>
      <c r="B234" s="220"/>
      <c r="C234" s="220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/>
      <c r="AH234" s="220"/>
      <c r="AI234" s="221"/>
    </row>
    <row r="235" spans="1:35" ht="15.6" customHeight="1">
      <c r="A235" s="273" t="s">
        <v>354</v>
      </c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5"/>
      <c r="AE235" s="106">
        <v>1823</v>
      </c>
      <c r="AF235" s="107"/>
      <c r="AG235" s="111"/>
      <c r="AH235" s="111"/>
      <c r="AI235" s="327"/>
    </row>
    <row r="236" spans="1:35" ht="15.6" customHeight="1">
      <c r="A236" s="273" t="s">
        <v>355</v>
      </c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5"/>
      <c r="AE236" s="127">
        <v>1824</v>
      </c>
      <c r="AF236" s="107"/>
      <c r="AG236" s="111"/>
      <c r="AH236" s="111"/>
      <c r="AI236" s="327"/>
    </row>
    <row r="237" spans="1:35" ht="15.6" customHeight="1">
      <c r="A237" s="273" t="s">
        <v>356</v>
      </c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5"/>
      <c r="AE237" s="127">
        <v>1825</v>
      </c>
      <c r="AF237" s="107"/>
      <c r="AG237" s="111"/>
      <c r="AH237" s="111"/>
      <c r="AI237" s="327"/>
    </row>
    <row r="238" spans="1:35" ht="15.6" customHeight="1">
      <c r="A238" s="313" t="s">
        <v>357</v>
      </c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4"/>
      <c r="AE238" s="135">
        <v>1826</v>
      </c>
      <c r="AF238" s="291"/>
      <c r="AG238" s="292"/>
      <c r="AH238" s="292"/>
      <c r="AI238" s="335"/>
    </row>
    <row r="239" spans="1:35">
      <c r="A239" s="300" t="s">
        <v>358</v>
      </c>
      <c r="B239" s="301"/>
      <c r="C239" s="301"/>
      <c r="D239" s="301"/>
      <c r="E239" s="301"/>
      <c r="F239" s="301"/>
      <c r="G239" s="301"/>
      <c r="H239" s="301"/>
      <c r="I239" s="301"/>
      <c r="J239" s="301"/>
      <c r="K239" s="301"/>
      <c r="L239" s="301"/>
      <c r="M239" s="301"/>
      <c r="N239" s="301"/>
      <c r="O239" s="301"/>
      <c r="P239" s="301"/>
      <c r="Q239" s="301"/>
      <c r="R239" s="301"/>
      <c r="S239" s="301"/>
      <c r="T239" s="301"/>
      <c r="U239" s="301"/>
      <c r="V239" s="301"/>
      <c r="W239" s="301"/>
      <c r="X239" s="301"/>
      <c r="Y239" s="301"/>
      <c r="Z239" s="301"/>
      <c r="AA239" s="301"/>
      <c r="AB239" s="301"/>
      <c r="AC239" s="301"/>
      <c r="AD239" s="301"/>
      <c r="AE239" s="301"/>
      <c r="AF239" s="301"/>
      <c r="AG239" s="301"/>
      <c r="AH239" s="301"/>
      <c r="AI239" s="302"/>
    </row>
    <row r="240" spans="1:35">
      <c r="A240" s="265" t="s">
        <v>359</v>
      </c>
      <c r="B240" s="266"/>
      <c r="C240" s="266"/>
      <c r="D240" s="266"/>
      <c r="E240" s="266"/>
      <c r="F240" s="266"/>
      <c r="G240" s="266"/>
      <c r="H240" s="266"/>
      <c r="I240" s="266"/>
      <c r="J240" s="266"/>
      <c r="K240" s="266"/>
      <c r="L240" s="266"/>
      <c r="M240" s="266"/>
      <c r="N240" s="266"/>
      <c r="O240" s="266"/>
      <c r="P240" s="266"/>
      <c r="Q240" s="266"/>
      <c r="R240" s="266"/>
      <c r="S240" s="266"/>
      <c r="T240" s="266"/>
      <c r="U240" s="266"/>
      <c r="V240" s="266"/>
      <c r="W240" s="266"/>
      <c r="X240" s="266"/>
      <c r="Y240" s="266"/>
      <c r="Z240" s="266"/>
      <c r="AA240" s="266"/>
      <c r="AB240" s="266"/>
      <c r="AC240" s="266"/>
      <c r="AD240" s="266"/>
      <c r="AE240" s="266"/>
      <c r="AF240" s="266"/>
      <c r="AG240" s="266"/>
      <c r="AH240" s="266"/>
      <c r="AI240" s="267"/>
    </row>
    <row r="241" spans="1:35">
      <c r="A241" s="339" t="s">
        <v>360</v>
      </c>
      <c r="B241" s="340"/>
      <c r="C241" s="340"/>
      <c r="D241" s="340"/>
      <c r="E241" s="340"/>
      <c r="F241" s="340"/>
      <c r="G241" s="340"/>
      <c r="H241" s="340"/>
      <c r="I241" s="340"/>
      <c r="J241" s="340"/>
      <c r="K241" s="340"/>
      <c r="L241" s="341"/>
      <c r="M241" s="342" t="s">
        <v>361</v>
      </c>
      <c r="N241" s="343"/>
      <c r="O241" s="343"/>
      <c r="P241" s="343"/>
      <c r="Q241" s="344"/>
      <c r="R241" s="345" t="s">
        <v>362</v>
      </c>
      <c r="S241" s="340"/>
      <c r="T241" s="340"/>
      <c r="U241" s="340"/>
      <c r="V241" s="340"/>
      <c r="W241" s="341"/>
      <c r="X241" s="346" t="s">
        <v>363</v>
      </c>
      <c r="Y241" s="347"/>
      <c r="Z241" s="347"/>
      <c r="AA241" s="347"/>
      <c r="AB241" s="347"/>
      <c r="AC241" s="347"/>
      <c r="AD241" s="347"/>
      <c r="AE241" s="347"/>
      <c r="AF241" s="347"/>
      <c r="AG241" s="347"/>
      <c r="AH241" s="348"/>
      <c r="AI241" s="349"/>
    </row>
    <row r="242" spans="1:35">
      <c r="A242" s="350"/>
      <c r="B242" s="351"/>
      <c r="C242" s="351"/>
      <c r="D242" s="351"/>
      <c r="E242" s="351"/>
      <c r="F242" s="351"/>
      <c r="G242" s="351"/>
      <c r="H242" s="351"/>
      <c r="I242" s="351"/>
      <c r="J242" s="351"/>
      <c r="K242" s="351"/>
      <c r="L242" s="352"/>
      <c r="M242" s="353"/>
      <c r="N242" s="354"/>
      <c r="O242" s="354"/>
      <c r="P242" s="354"/>
      <c r="Q242" s="355"/>
      <c r="R242" s="356"/>
      <c r="S242" s="351"/>
      <c r="T242" s="351"/>
      <c r="U242" s="351"/>
      <c r="V242" s="351"/>
      <c r="W242" s="352"/>
      <c r="X242" s="318" t="s">
        <v>364</v>
      </c>
      <c r="Y242" s="319"/>
      <c r="Z242" s="319"/>
      <c r="AA242" s="319"/>
      <c r="AB242" s="319"/>
      <c r="AC242" s="320"/>
      <c r="AD242" s="318" t="s">
        <v>365</v>
      </c>
      <c r="AE242" s="319"/>
      <c r="AF242" s="319"/>
      <c r="AG242" s="319"/>
      <c r="AH242" s="320"/>
      <c r="AI242" s="357"/>
    </row>
    <row r="243" spans="1:35" s="360" customFormat="1" ht="24.6" customHeight="1">
      <c r="A243" s="311" t="s">
        <v>366</v>
      </c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20"/>
      <c r="M243" s="358">
        <v>1008</v>
      </c>
      <c r="N243" s="121"/>
      <c r="O243" s="123"/>
      <c r="P243" s="123"/>
      <c r="Q243" s="122"/>
      <c r="R243" s="359">
        <v>1009</v>
      </c>
      <c r="S243" s="121"/>
      <c r="T243" s="123"/>
      <c r="U243" s="123"/>
      <c r="V243" s="123"/>
      <c r="W243" s="122"/>
      <c r="X243" s="358">
        <v>1010</v>
      </c>
      <c r="Y243" s="121"/>
      <c r="Z243" s="123"/>
      <c r="AA243" s="123"/>
      <c r="AB243" s="123"/>
      <c r="AC243" s="122"/>
      <c r="AD243" s="358">
        <v>1356</v>
      </c>
      <c r="AE243" s="121"/>
      <c r="AF243" s="123"/>
      <c r="AG243" s="123"/>
      <c r="AH243" s="122"/>
      <c r="AI243" s="113" t="s">
        <v>88</v>
      </c>
    </row>
    <row r="244" spans="1:35" s="360" customFormat="1">
      <c r="A244" s="273" t="s">
        <v>367</v>
      </c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5"/>
      <c r="M244" s="358">
        <v>1011</v>
      </c>
      <c r="N244" s="107"/>
      <c r="O244" s="111"/>
      <c r="P244" s="111"/>
      <c r="Q244" s="108"/>
      <c r="R244" s="359">
        <v>1012</v>
      </c>
      <c r="S244" s="107"/>
      <c r="T244" s="111"/>
      <c r="U244" s="111"/>
      <c r="V244" s="111"/>
      <c r="W244" s="108"/>
      <c r="X244" s="358">
        <v>1013</v>
      </c>
      <c r="Y244" s="107"/>
      <c r="Z244" s="111"/>
      <c r="AA244" s="111"/>
      <c r="AB244" s="111"/>
      <c r="AC244" s="108"/>
      <c r="AD244" s="358">
        <v>1357</v>
      </c>
      <c r="AE244" s="107"/>
      <c r="AF244" s="111"/>
      <c r="AG244" s="111"/>
      <c r="AH244" s="108"/>
      <c r="AI244" s="113" t="s">
        <v>108</v>
      </c>
    </row>
    <row r="245" spans="1:35" s="360" customFormat="1" ht="24.6" customHeight="1">
      <c r="A245" s="311" t="s">
        <v>368</v>
      </c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20"/>
      <c r="M245" s="358">
        <v>1358</v>
      </c>
      <c r="N245" s="121"/>
      <c r="O245" s="123"/>
      <c r="P245" s="123"/>
      <c r="Q245" s="122"/>
      <c r="R245" s="359">
        <v>1359</v>
      </c>
      <c r="S245" s="121"/>
      <c r="T245" s="123"/>
      <c r="U245" s="123"/>
      <c r="V245" s="123"/>
      <c r="W245" s="122"/>
      <c r="X245" s="358">
        <v>1360</v>
      </c>
      <c r="Y245" s="121"/>
      <c r="Z245" s="123"/>
      <c r="AA245" s="123"/>
      <c r="AB245" s="123"/>
      <c r="AC245" s="122"/>
      <c r="AD245" s="358">
        <v>1361</v>
      </c>
      <c r="AE245" s="121"/>
      <c r="AF245" s="123"/>
      <c r="AG245" s="123"/>
      <c r="AH245" s="122"/>
      <c r="AI245" s="113" t="s">
        <v>88</v>
      </c>
    </row>
    <row r="246" spans="1:35" s="360" customFormat="1">
      <c r="A246" s="273" t="s">
        <v>367</v>
      </c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5"/>
      <c r="M246" s="358">
        <v>1184</v>
      </c>
      <c r="N246" s="107"/>
      <c r="O246" s="111"/>
      <c r="P246" s="111"/>
      <c r="Q246" s="108"/>
      <c r="R246" s="359">
        <v>1362</v>
      </c>
      <c r="S246" s="107"/>
      <c r="T246" s="111"/>
      <c r="U246" s="111"/>
      <c r="V246" s="111"/>
      <c r="W246" s="108"/>
      <c r="X246" s="358">
        <v>1363</v>
      </c>
      <c r="Y246" s="107"/>
      <c r="Z246" s="111"/>
      <c r="AA246" s="111"/>
      <c r="AB246" s="111"/>
      <c r="AC246" s="108"/>
      <c r="AD246" s="358">
        <v>1364</v>
      </c>
      <c r="AE246" s="107"/>
      <c r="AF246" s="111"/>
      <c r="AG246" s="111"/>
      <c r="AH246" s="108"/>
      <c r="AI246" s="113" t="s">
        <v>108</v>
      </c>
    </row>
    <row r="247" spans="1:35" s="360" customFormat="1" ht="24.6" customHeight="1">
      <c r="A247" s="311" t="s">
        <v>369</v>
      </c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20"/>
      <c r="M247" s="358">
        <v>1365</v>
      </c>
      <c r="N247" s="121"/>
      <c r="O247" s="123"/>
      <c r="P247" s="123"/>
      <c r="Q247" s="122"/>
      <c r="R247" s="359">
        <v>1366</v>
      </c>
      <c r="S247" s="121"/>
      <c r="T247" s="123"/>
      <c r="U247" s="123"/>
      <c r="V247" s="123"/>
      <c r="W247" s="122"/>
      <c r="X247" s="358">
        <v>1367</v>
      </c>
      <c r="Y247" s="121"/>
      <c r="Z247" s="123"/>
      <c r="AA247" s="123"/>
      <c r="AB247" s="123"/>
      <c r="AC247" s="122"/>
      <c r="AD247" s="103"/>
      <c r="AE247" s="104"/>
      <c r="AF247" s="104"/>
      <c r="AG247" s="104"/>
      <c r="AH247" s="104"/>
      <c r="AI247" s="113" t="s">
        <v>88</v>
      </c>
    </row>
    <row r="248" spans="1:35" s="360" customFormat="1">
      <c r="A248" s="273" t="s">
        <v>367</v>
      </c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5"/>
      <c r="M248" s="358">
        <v>1185</v>
      </c>
      <c r="N248" s="107"/>
      <c r="O248" s="111"/>
      <c r="P248" s="111"/>
      <c r="Q248" s="108"/>
      <c r="R248" s="359">
        <v>1369</v>
      </c>
      <c r="S248" s="107"/>
      <c r="T248" s="111"/>
      <c r="U248" s="111"/>
      <c r="V248" s="111"/>
      <c r="W248" s="108"/>
      <c r="X248" s="358">
        <v>1370</v>
      </c>
      <c r="Y248" s="107"/>
      <c r="Z248" s="111"/>
      <c r="AA248" s="111"/>
      <c r="AB248" s="111"/>
      <c r="AC248" s="108"/>
      <c r="AD248" s="103"/>
      <c r="AE248" s="104"/>
      <c r="AF248" s="104"/>
      <c r="AG248" s="104"/>
      <c r="AH248" s="104"/>
      <c r="AI248" s="113" t="s">
        <v>108</v>
      </c>
    </row>
    <row r="249" spans="1:35" s="360" customFormat="1">
      <c r="A249" s="313" t="s">
        <v>370</v>
      </c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4"/>
      <c r="M249" s="361">
        <v>1096</v>
      </c>
      <c r="N249" s="291"/>
      <c r="O249" s="292"/>
      <c r="P249" s="292"/>
      <c r="Q249" s="293"/>
      <c r="R249" s="362">
        <v>1097</v>
      </c>
      <c r="S249" s="291"/>
      <c r="T249" s="292"/>
      <c r="U249" s="292"/>
      <c r="V249" s="292"/>
      <c r="W249" s="293"/>
      <c r="X249" s="361">
        <v>1106</v>
      </c>
      <c r="Y249" s="291"/>
      <c r="Z249" s="292"/>
      <c r="AA249" s="292"/>
      <c r="AB249" s="292"/>
      <c r="AC249" s="293"/>
      <c r="AD249" s="361">
        <v>1372</v>
      </c>
      <c r="AE249" s="291"/>
      <c r="AF249" s="292"/>
      <c r="AG249" s="292"/>
      <c r="AH249" s="293"/>
      <c r="AI249" s="158" t="s">
        <v>112</v>
      </c>
    </row>
    <row r="250" spans="1:35">
      <c r="A250" s="300" t="s">
        <v>371</v>
      </c>
      <c r="B250" s="301"/>
      <c r="C250" s="301"/>
      <c r="D250" s="301"/>
      <c r="E250" s="301"/>
      <c r="F250" s="301"/>
      <c r="G250" s="301"/>
      <c r="H250" s="301"/>
      <c r="I250" s="301"/>
      <c r="J250" s="301"/>
      <c r="K250" s="301"/>
      <c r="L250" s="301"/>
      <c r="M250" s="301"/>
      <c r="N250" s="301"/>
      <c r="O250" s="301"/>
      <c r="P250" s="301"/>
      <c r="Q250" s="301"/>
      <c r="R250" s="301"/>
      <c r="S250" s="301"/>
      <c r="T250" s="301"/>
      <c r="U250" s="301"/>
      <c r="V250" s="301"/>
      <c r="W250" s="301"/>
      <c r="X250" s="301"/>
      <c r="Y250" s="301"/>
      <c r="Z250" s="301"/>
      <c r="AA250" s="301"/>
      <c r="AB250" s="301"/>
      <c r="AC250" s="301"/>
      <c r="AD250" s="301"/>
      <c r="AE250" s="301"/>
      <c r="AF250" s="301"/>
      <c r="AG250" s="301"/>
      <c r="AH250" s="301"/>
      <c r="AI250" s="302"/>
    </row>
    <row r="251" spans="1:35">
      <c r="A251" s="265" t="s">
        <v>372</v>
      </c>
      <c r="B251" s="266"/>
      <c r="C251" s="266"/>
      <c r="D251" s="266"/>
      <c r="E251" s="266"/>
      <c r="F251" s="266"/>
      <c r="G251" s="266"/>
      <c r="H251" s="266"/>
      <c r="I251" s="266"/>
      <c r="J251" s="266"/>
      <c r="K251" s="266"/>
      <c r="L251" s="266"/>
      <c r="M251" s="266"/>
      <c r="N251" s="266"/>
      <c r="O251" s="266"/>
      <c r="P251" s="266"/>
      <c r="Q251" s="266"/>
      <c r="R251" s="266"/>
      <c r="S251" s="266"/>
      <c r="T251" s="266"/>
      <c r="U251" s="266"/>
      <c r="V251" s="266"/>
      <c r="W251" s="266"/>
      <c r="X251" s="266"/>
      <c r="Y251" s="266"/>
      <c r="Z251" s="266"/>
      <c r="AA251" s="266"/>
      <c r="AB251" s="266"/>
      <c r="AC251" s="266"/>
      <c r="AD251" s="266"/>
      <c r="AE251" s="266"/>
      <c r="AF251" s="266"/>
      <c r="AG251" s="266"/>
      <c r="AH251" s="266"/>
      <c r="AI251" s="267"/>
    </row>
    <row r="252" spans="1:35">
      <c r="A252" s="268" t="s">
        <v>373</v>
      </c>
      <c r="B252" s="269"/>
      <c r="C252" s="269"/>
      <c r="D252" s="269"/>
      <c r="E252" s="269"/>
      <c r="F252" s="269"/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  <c r="X252" s="269"/>
      <c r="Y252" s="269"/>
      <c r="Z252" s="269"/>
      <c r="AA252" s="269"/>
      <c r="AB252" s="269"/>
      <c r="AC252" s="269"/>
      <c r="AD252" s="269"/>
      <c r="AE252" s="269"/>
      <c r="AF252" s="269"/>
      <c r="AG252" s="269"/>
      <c r="AH252" s="269"/>
      <c r="AI252" s="272"/>
    </row>
    <row r="253" spans="1:35">
      <c r="A253" s="363" t="s">
        <v>374</v>
      </c>
      <c r="B253" s="364"/>
      <c r="C253" s="364"/>
      <c r="D253" s="364"/>
      <c r="E253" s="364"/>
      <c r="F253" s="364"/>
      <c r="G253" s="364"/>
      <c r="H253" s="364"/>
      <c r="I253" s="364"/>
      <c r="J253" s="364"/>
      <c r="K253" s="364"/>
      <c r="L253" s="364"/>
      <c r="M253" s="364"/>
      <c r="N253" s="364"/>
      <c r="O253" s="364"/>
      <c r="P253" s="364"/>
      <c r="Q253" s="364"/>
      <c r="R253" s="365"/>
      <c r="S253" s="366" t="s">
        <v>375</v>
      </c>
      <c r="T253" s="367"/>
      <c r="U253" s="367"/>
      <c r="V253" s="367"/>
      <c r="W253" s="367"/>
      <c r="X253" s="368"/>
      <c r="Y253" s="369" t="s">
        <v>376</v>
      </c>
      <c r="Z253" s="370"/>
      <c r="AA253" s="370"/>
      <c r="AB253" s="370"/>
      <c r="AC253" s="370"/>
      <c r="AD253" s="371"/>
      <c r="AE253" s="372" t="s">
        <v>377</v>
      </c>
      <c r="AF253" s="364"/>
      <c r="AG253" s="364"/>
      <c r="AH253" s="364"/>
      <c r="AI253" s="373"/>
    </row>
    <row r="254" spans="1:35" ht="15.6" customHeight="1">
      <c r="A254" s="273" t="s">
        <v>378</v>
      </c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5"/>
      <c r="S254" s="109">
        <v>994</v>
      </c>
      <c r="T254" s="107"/>
      <c r="U254" s="111"/>
      <c r="V254" s="111"/>
      <c r="W254" s="111"/>
      <c r="X254" s="108"/>
      <c r="Y254" s="127">
        <v>876</v>
      </c>
      <c r="Z254" s="107"/>
      <c r="AA254" s="111"/>
      <c r="AB254" s="111"/>
      <c r="AC254" s="111"/>
      <c r="AD254" s="108"/>
      <c r="AE254" s="106">
        <v>898</v>
      </c>
      <c r="AF254" s="107"/>
      <c r="AG254" s="111"/>
      <c r="AH254" s="111"/>
      <c r="AI254" s="327"/>
    </row>
    <row r="255" spans="1:35" ht="15.6" customHeight="1">
      <c r="A255" s="273" t="s">
        <v>379</v>
      </c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5"/>
      <c r="S255" s="109">
        <v>986</v>
      </c>
      <c r="T255" s="107"/>
      <c r="U255" s="111"/>
      <c r="V255" s="111"/>
      <c r="W255" s="111"/>
      <c r="X255" s="108"/>
      <c r="Y255" s="127">
        <v>990</v>
      </c>
      <c r="Z255" s="107"/>
      <c r="AA255" s="111"/>
      <c r="AB255" s="111"/>
      <c r="AC255" s="111"/>
      <c r="AD255" s="108"/>
      <c r="AE255" s="106">
        <v>373</v>
      </c>
      <c r="AF255" s="107"/>
      <c r="AG255" s="111"/>
      <c r="AH255" s="111"/>
      <c r="AI255" s="327"/>
    </row>
    <row r="256" spans="1:35" ht="15.6" customHeight="1">
      <c r="A256" s="273" t="s">
        <v>380</v>
      </c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5"/>
      <c r="S256" s="109">
        <v>987</v>
      </c>
      <c r="T256" s="107"/>
      <c r="U256" s="111"/>
      <c r="V256" s="111"/>
      <c r="W256" s="111"/>
      <c r="X256" s="108"/>
      <c r="Y256" s="127">
        <v>991</v>
      </c>
      <c r="Z256" s="107"/>
      <c r="AA256" s="111"/>
      <c r="AB256" s="111"/>
      <c r="AC256" s="111"/>
      <c r="AD256" s="108"/>
      <c r="AE256" s="106">
        <v>382</v>
      </c>
      <c r="AF256" s="107"/>
      <c r="AG256" s="111"/>
      <c r="AH256" s="111"/>
      <c r="AI256" s="327"/>
    </row>
    <row r="257" spans="1:35" ht="15.6" customHeight="1">
      <c r="A257" s="273" t="s">
        <v>381</v>
      </c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5"/>
      <c r="S257" s="109">
        <v>988</v>
      </c>
      <c r="T257" s="107"/>
      <c r="U257" s="111"/>
      <c r="V257" s="111"/>
      <c r="W257" s="111"/>
      <c r="X257" s="108"/>
      <c r="Y257" s="127">
        <v>1001</v>
      </c>
      <c r="Z257" s="107"/>
      <c r="AA257" s="111"/>
      <c r="AB257" s="111"/>
      <c r="AC257" s="111"/>
      <c r="AD257" s="108"/>
      <c r="AE257" s="106">
        <v>761</v>
      </c>
      <c r="AF257" s="107"/>
      <c r="AG257" s="111"/>
      <c r="AH257" s="111"/>
      <c r="AI257" s="327"/>
    </row>
    <row r="258" spans="1:35" ht="15.6" customHeight="1">
      <c r="A258" s="273" t="s">
        <v>382</v>
      </c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5"/>
      <c r="S258" s="109">
        <v>792</v>
      </c>
      <c r="T258" s="107"/>
      <c r="U258" s="111"/>
      <c r="V258" s="111"/>
      <c r="W258" s="111"/>
      <c r="X258" s="108"/>
      <c r="Y258" s="127">
        <v>794</v>
      </c>
      <c r="Z258" s="107"/>
      <c r="AA258" s="111"/>
      <c r="AB258" s="111"/>
      <c r="AC258" s="111"/>
      <c r="AD258" s="108"/>
      <c r="AE258" s="106">
        <v>773</v>
      </c>
      <c r="AF258" s="107"/>
      <c r="AG258" s="111"/>
      <c r="AH258" s="111"/>
      <c r="AI258" s="327"/>
    </row>
    <row r="259" spans="1:35" ht="15.6" customHeight="1">
      <c r="A259" s="273" t="s">
        <v>383</v>
      </c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5"/>
      <c r="AE259" s="106">
        <v>365</v>
      </c>
      <c r="AF259" s="107"/>
      <c r="AG259" s="111"/>
      <c r="AH259" s="111"/>
      <c r="AI259" s="327"/>
    </row>
    <row r="260" spans="1:35" ht="15.6" customHeight="1">
      <c r="A260" s="273" t="s">
        <v>384</v>
      </c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5"/>
      <c r="AE260" s="106">
        <v>366</v>
      </c>
      <c r="AF260" s="107"/>
      <c r="AG260" s="111"/>
      <c r="AH260" s="111"/>
      <c r="AI260" s="327"/>
    </row>
    <row r="261" spans="1:35" ht="15.6" customHeight="1">
      <c r="A261" s="273" t="s">
        <v>385</v>
      </c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5"/>
      <c r="AE261" s="106">
        <v>392</v>
      </c>
      <c r="AF261" s="107"/>
      <c r="AG261" s="111"/>
      <c r="AH261" s="111"/>
      <c r="AI261" s="327"/>
    </row>
    <row r="262" spans="1:35" ht="15.6" customHeight="1">
      <c r="A262" s="273" t="s">
        <v>386</v>
      </c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5"/>
      <c r="AE262" s="106">
        <v>1153</v>
      </c>
      <c r="AF262" s="107"/>
      <c r="AG262" s="111"/>
      <c r="AH262" s="111"/>
      <c r="AI262" s="327"/>
    </row>
    <row r="263" spans="1:35" ht="15.6" customHeight="1">
      <c r="A263" s="273" t="s">
        <v>387</v>
      </c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5"/>
      <c r="AE263" s="106">
        <v>984</v>
      </c>
      <c r="AF263" s="107"/>
      <c r="AG263" s="111"/>
      <c r="AH263" s="111"/>
      <c r="AI263" s="327"/>
    </row>
    <row r="264" spans="1:35">
      <c r="A264" s="223" t="s">
        <v>388</v>
      </c>
      <c r="B264" s="220"/>
      <c r="C264" s="220"/>
      <c r="D264" s="220"/>
      <c r="E264" s="220"/>
      <c r="F264" s="220"/>
      <c r="G264" s="22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  <c r="Z264" s="220"/>
      <c r="AA264" s="220"/>
      <c r="AB264" s="220"/>
      <c r="AC264" s="220"/>
      <c r="AD264" s="220"/>
      <c r="AE264" s="220"/>
      <c r="AF264" s="220"/>
      <c r="AG264" s="220"/>
      <c r="AH264" s="220"/>
      <c r="AI264" s="221"/>
    </row>
    <row r="265" spans="1:35" ht="14.45" customHeight="1">
      <c r="A265" s="273" t="s">
        <v>389</v>
      </c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5"/>
      <c r="AE265" s="106">
        <v>839</v>
      </c>
      <c r="AF265" s="107"/>
      <c r="AG265" s="111"/>
      <c r="AH265" s="111"/>
      <c r="AI265" s="327"/>
    </row>
    <row r="266" spans="1:35" ht="14.45" customHeight="1">
      <c r="A266" s="273" t="s">
        <v>390</v>
      </c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5"/>
      <c r="S266" s="109">
        <v>989</v>
      </c>
      <c r="T266" s="107"/>
      <c r="U266" s="111"/>
      <c r="V266" s="111"/>
      <c r="W266" s="111"/>
      <c r="X266" s="108"/>
      <c r="Y266" s="127">
        <v>993</v>
      </c>
      <c r="Z266" s="107"/>
      <c r="AA266" s="111"/>
      <c r="AB266" s="111"/>
      <c r="AC266" s="111"/>
      <c r="AD266" s="108"/>
      <c r="AE266" s="106">
        <v>384</v>
      </c>
      <c r="AF266" s="107"/>
      <c r="AG266" s="111"/>
      <c r="AH266" s="111"/>
      <c r="AI266" s="327"/>
    </row>
    <row r="267" spans="1:35" ht="14.45" customHeight="1">
      <c r="A267" s="273" t="s">
        <v>391</v>
      </c>
      <c r="B267" s="104"/>
      <c r="C267" s="104"/>
      <c r="D267" s="104"/>
      <c r="E267" s="104"/>
      <c r="F267" s="104"/>
      <c r="G267" s="105"/>
      <c r="H267" s="106">
        <v>815</v>
      </c>
      <c r="I267" s="107"/>
      <c r="J267" s="111"/>
      <c r="K267" s="111"/>
      <c r="L267" s="111"/>
      <c r="M267" s="108"/>
      <c r="N267" s="231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  <c r="AA267" s="232"/>
      <c r="AB267" s="232"/>
      <c r="AC267" s="232"/>
      <c r="AD267" s="234"/>
      <c r="AE267" s="106">
        <v>390</v>
      </c>
      <c r="AF267" s="107"/>
      <c r="AG267" s="111"/>
      <c r="AH267" s="111"/>
      <c r="AI267" s="327"/>
    </row>
    <row r="268" spans="1:35" ht="14.45" customHeight="1">
      <c r="A268" s="273" t="s">
        <v>392</v>
      </c>
      <c r="B268" s="104"/>
      <c r="C268" s="104"/>
      <c r="D268" s="104"/>
      <c r="E268" s="104"/>
      <c r="F268" s="104"/>
      <c r="G268" s="105"/>
      <c r="H268" s="106">
        <v>741</v>
      </c>
      <c r="I268" s="107"/>
      <c r="J268" s="111"/>
      <c r="K268" s="111"/>
      <c r="L268" s="111"/>
      <c r="M268" s="108"/>
      <c r="N268" s="231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4"/>
      <c r="AE268" s="106">
        <v>742</v>
      </c>
      <c r="AF268" s="107"/>
      <c r="AG268" s="111"/>
      <c r="AH268" s="111"/>
      <c r="AI268" s="327"/>
    </row>
    <row r="269" spans="1:35" ht="14.45" customHeight="1">
      <c r="A269" s="273" t="s">
        <v>393</v>
      </c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5"/>
      <c r="AE269" s="106">
        <v>841</v>
      </c>
      <c r="AF269" s="107"/>
      <c r="AG269" s="111"/>
      <c r="AH269" s="111"/>
      <c r="AI269" s="327"/>
    </row>
    <row r="270" spans="1:35" ht="14.45" customHeight="1">
      <c r="A270" s="273" t="s">
        <v>394</v>
      </c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5"/>
      <c r="AE270" s="106">
        <v>855</v>
      </c>
      <c r="AF270" s="107"/>
      <c r="AG270" s="111"/>
      <c r="AH270" s="111"/>
      <c r="AI270" s="327"/>
    </row>
    <row r="271" spans="1:35">
      <c r="A271" s="223" t="s">
        <v>395</v>
      </c>
      <c r="B271" s="220"/>
      <c r="C271" s="220"/>
      <c r="D271" s="220"/>
      <c r="E271" s="220"/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20"/>
      <c r="Z271" s="220"/>
      <c r="AA271" s="220"/>
      <c r="AB271" s="220"/>
      <c r="AC271" s="220"/>
      <c r="AD271" s="220"/>
      <c r="AE271" s="220"/>
      <c r="AF271" s="220"/>
      <c r="AG271" s="220"/>
      <c r="AH271" s="220"/>
      <c r="AI271" s="221"/>
    </row>
    <row r="272" spans="1:35" s="338" customFormat="1" ht="22.5" customHeight="1">
      <c r="A272" s="273" t="s">
        <v>396</v>
      </c>
      <c r="B272" s="104"/>
      <c r="C272" s="104"/>
      <c r="D272" s="104"/>
      <c r="E272" s="104"/>
      <c r="F272" s="104"/>
      <c r="G272" s="105"/>
      <c r="H272" s="106">
        <v>828</v>
      </c>
      <c r="I272" s="121"/>
      <c r="J272" s="123"/>
      <c r="K272" s="123"/>
      <c r="L272" s="123"/>
      <c r="M272" s="122"/>
      <c r="N272" s="103" t="s">
        <v>397</v>
      </c>
      <c r="O272" s="104"/>
      <c r="P272" s="104"/>
      <c r="Q272" s="104"/>
      <c r="R272" s="105"/>
      <c r="S272" s="109">
        <v>830</v>
      </c>
      <c r="T272" s="121"/>
      <c r="U272" s="123"/>
      <c r="V272" s="123"/>
      <c r="W272" s="123"/>
      <c r="X272" s="122"/>
      <c r="Y272" s="126" t="s">
        <v>398</v>
      </c>
      <c r="Z272" s="119"/>
      <c r="AA272" s="119"/>
      <c r="AB272" s="119"/>
      <c r="AC272" s="119"/>
      <c r="AD272" s="120"/>
      <c r="AE272" s="106">
        <v>829</v>
      </c>
      <c r="AF272" s="121"/>
      <c r="AG272" s="123"/>
      <c r="AH272" s="123"/>
      <c r="AI272" s="374"/>
    </row>
    <row r="273" spans="1:35">
      <c r="A273" s="223" t="s">
        <v>399</v>
      </c>
      <c r="B273" s="220"/>
      <c r="C273" s="220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  <c r="AA273" s="220"/>
      <c r="AB273" s="220"/>
      <c r="AC273" s="220"/>
      <c r="AD273" s="220"/>
      <c r="AE273" s="220"/>
      <c r="AF273" s="220"/>
      <c r="AG273" s="220"/>
      <c r="AH273" s="220"/>
      <c r="AI273" s="221"/>
    </row>
    <row r="274" spans="1:35">
      <c r="A274" s="233" t="s">
        <v>400</v>
      </c>
      <c r="B274" s="232"/>
      <c r="C274" s="232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4"/>
      <c r="S274" s="375" t="s">
        <v>401</v>
      </c>
      <c r="T274" s="376"/>
      <c r="U274" s="376"/>
      <c r="V274" s="376"/>
      <c r="W274" s="376"/>
      <c r="X274" s="377"/>
      <c r="Y274" s="235" t="s">
        <v>402</v>
      </c>
      <c r="Z274" s="236"/>
      <c r="AA274" s="236"/>
      <c r="AB274" s="236"/>
      <c r="AC274" s="236"/>
      <c r="AD274" s="237"/>
      <c r="AE274" s="114"/>
      <c r="AF274" s="115"/>
      <c r="AG274" s="115"/>
      <c r="AH274" s="115"/>
      <c r="AI274" s="334"/>
    </row>
    <row r="275" spans="1:35" ht="14.45" customHeight="1">
      <c r="A275" s="273" t="s">
        <v>403</v>
      </c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5"/>
      <c r="S275" s="378">
        <v>772</v>
      </c>
      <c r="T275" s="107"/>
      <c r="U275" s="111"/>
      <c r="V275" s="111"/>
      <c r="W275" s="111"/>
      <c r="X275" s="108"/>
      <c r="Y275" s="358">
        <v>811</v>
      </c>
      <c r="Z275" s="107"/>
      <c r="AA275" s="111"/>
      <c r="AB275" s="111"/>
      <c r="AC275" s="111"/>
      <c r="AD275" s="108"/>
      <c r="AE275" s="107"/>
      <c r="AF275" s="111"/>
      <c r="AG275" s="111"/>
      <c r="AH275" s="111"/>
      <c r="AI275" s="327"/>
    </row>
    <row r="276" spans="1:35" ht="14.45" customHeight="1">
      <c r="A276" s="273" t="s">
        <v>404</v>
      </c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5"/>
      <c r="S276" s="378">
        <v>873</v>
      </c>
      <c r="T276" s="107"/>
      <c r="U276" s="111"/>
      <c r="V276" s="111"/>
      <c r="W276" s="111"/>
      <c r="X276" s="108"/>
      <c r="Y276" s="358">
        <v>1002</v>
      </c>
      <c r="Z276" s="107"/>
      <c r="AA276" s="111"/>
      <c r="AB276" s="111"/>
      <c r="AC276" s="111"/>
      <c r="AD276" s="108"/>
      <c r="AE276" s="107"/>
      <c r="AF276" s="111"/>
      <c r="AG276" s="111"/>
      <c r="AH276" s="111"/>
      <c r="AI276" s="327"/>
    </row>
    <row r="277" spans="1:35" ht="14.45" customHeight="1">
      <c r="A277" s="273" t="s">
        <v>405</v>
      </c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5"/>
      <c r="S277" s="378">
        <v>1120</v>
      </c>
      <c r="T277" s="107"/>
      <c r="U277" s="111"/>
      <c r="V277" s="111"/>
      <c r="W277" s="111"/>
      <c r="X277" s="108"/>
      <c r="Y277" s="358">
        <v>1121</v>
      </c>
      <c r="Z277" s="107"/>
      <c r="AA277" s="111"/>
      <c r="AB277" s="111"/>
      <c r="AC277" s="111"/>
      <c r="AD277" s="108"/>
      <c r="AE277" s="107"/>
      <c r="AF277" s="111"/>
      <c r="AG277" s="111"/>
      <c r="AH277" s="111"/>
      <c r="AI277" s="327"/>
    </row>
    <row r="278" spans="1:35" ht="14.45" customHeight="1">
      <c r="A278" s="273" t="s">
        <v>406</v>
      </c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5"/>
      <c r="S278" s="378">
        <v>1122</v>
      </c>
      <c r="T278" s="107"/>
      <c r="U278" s="111"/>
      <c r="V278" s="111"/>
      <c r="W278" s="111"/>
      <c r="X278" s="108"/>
      <c r="Y278" s="358">
        <v>1124</v>
      </c>
      <c r="Z278" s="107"/>
      <c r="AA278" s="111"/>
      <c r="AB278" s="111"/>
      <c r="AC278" s="111"/>
      <c r="AD278" s="108"/>
      <c r="AE278" s="107"/>
      <c r="AF278" s="111"/>
      <c r="AG278" s="111"/>
      <c r="AH278" s="111"/>
      <c r="AI278" s="327"/>
    </row>
    <row r="279" spans="1:35" ht="14.45" customHeight="1">
      <c r="A279" s="273" t="s">
        <v>407</v>
      </c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5"/>
      <c r="S279" s="378">
        <v>1838</v>
      </c>
      <c r="T279" s="107"/>
      <c r="U279" s="111"/>
      <c r="V279" s="111"/>
      <c r="W279" s="111"/>
      <c r="X279" s="108"/>
      <c r="Y279" s="358">
        <v>1839</v>
      </c>
      <c r="Z279" s="107"/>
      <c r="AA279" s="111"/>
      <c r="AB279" s="111"/>
      <c r="AC279" s="111"/>
      <c r="AD279" s="108"/>
      <c r="AE279" s="107"/>
      <c r="AF279" s="111"/>
      <c r="AG279" s="111"/>
      <c r="AH279" s="111"/>
      <c r="AI279" s="327"/>
    </row>
    <row r="280" spans="1:35" ht="14.45" customHeight="1">
      <c r="A280" s="273" t="s">
        <v>408</v>
      </c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5"/>
      <c r="S280" s="378">
        <v>1775</v>
      </c>
      <c r="T280" s="107"/>
      <c r="U280" s="111"/>
      <c r="V280" s="111"/>
      <c r="W280" s="111"/>
      <c r="X280" s="108"/>
      <c r="Y280" s="375"/>
      <c r="Z280" s="376"/>
      <c r="AA280" s="376"/>
      <c r="AB280" s="376"/>
      <c r="AC280" s="376"/>
      <c r="AD280" s="377"/>
      <c r="AE280" s="107"/>
      <c r="AF280" s="111"/>
      <c r="AG280" s="111"/>
      <c r="AH280" s="111"/>
      <c r="AI280" s="327"/>
    </row>
    <row r="281" spans="1:35">
      <c r="A281" s="379" t="s">
        <v>409</v>
      </c>
      <c r="B281" s="380"/>
      <c r="C281" s="380"/>
      <c r="D281" s="380"/>
      <c r="E281" s="380"/>
      <c r="F281" s="380"/>
      <c r="G281" s="380"/>
      <c r="H281" s="380"/>
      <c r="I281" s="380"/>
      <c r="J281" s="380"/>
      <c r="K281" s="380"/>
      <c r="L281" s="380"/>
      <c r="M281" s="380"/>
      <c r="N281" s="380"/>
      <c r="O281" s="380"/>
      <c r="P281" s="380"/>
      <c r="Q281" s="380"/>
      <c r="R281" s="381"/>
      <c r="S281" s="103" t="s">
        <v>410</v>
      </c>
      <c r="T281" s="104"/>
      <c r="U281" s="104"/>
      <c r="V281" s="104"/>
      <c r="W281" s="104"/>
      <c r="X281" s="105"/>
      <c r="Y281" s="103" t="s">
        <v>411</v>
      </c>
      <c r="Z281" s="104"/>
      <c r="AA281" s="104"/>
      <c r="AB281" s="104"/>
      <c r="AC281" s="104"/>
      <c r="AD281" s="105"/>
      <c r="AE281" s="103" t="s">
        <v>412</v>
      </c>
      <c r="AF281" s="104"/>
      <c r="AG281" s="104"/>
      <c r="AH281" s="104"/>
      <c r="AI281" s="382"/>
    </row>
    <row r="282" spans="1:35">
      <c r="A282" s="383"/>
      <c r="B282" s="384"/>
      <c r="C282" s="384"/>
      <c r="D282" s="384"/>
      <c r="E282" s="384"/>
      <c r="F282" s="384"/>
      <c r="G282" s="384"/>
      <c r="H282" s="384"/>
      <c r="I282" s="384"/>
      <c r="J282" s="384"/>
      <c r="K282" s="384"/>
      <c r="L282" s="384"/>
      <c r="M282" s="384"/>
      <c r="N282" s="384"/>
      <c r="O282" s="384"/>
      <c r="P282" s="384"/>
      <c r="Q282" s="384"/>
      <c r="R282" s="385"/>
      <c r="S282" s="386">
        <v>999</v>
      </c>
      <c r="T282" s="291"/>
      <c r="U282" s="292"/>
      <c r="V282" s="292"/>
      <c r="W282" s="292"/>
      <c r="X282" s="293"/>
      <c r="Y282" s="361">
        <v>998</v>
      </c>
      <c r="Z282" s="291"/>
      <c r="AA282" s="292"/>
      <c r="AB282" s="292"/>
      <c r="AC282" s="292"/>
      <c r="AD282" s="293"/>
      <c r="AE282" s="362">
        <v>953</v>
      </c>
      <c r="AF282" s="291"/>
      <c r="AG282" s="292"/>
      <c r="AH282" s="292"/>
      <c r="AI282" s="335"/>
    </row>
    <row r="283" spans="1:35">
      <c r="A283" s="300" t="s">
        <v>413</v>
      </c>
      <c r="B283" s="301"/>
      <c r="C283" s="301"/>
      <c r="D283" s="301"/>
      <c r="E283" s="301"/>
      <c r="F283" s="301"/>
      <c r="G283" s="301"/>
      <c r="H283" s="301"/>
      <c r="I283" s="301"/>
      <c r="J283" s="301"/>
      <c r="K283" s="301"/>
      <c r="L283" s="301"/>
      <c r="M283" s="301"/>
      <c r="N283" s="301"/>
      <c r="O283" s="301"/>
      <c r="P283" s="301"/>
      <c r="Q283" s="301"/>
      <c r="R283" s="301"/>
      <c r="S283" s="301"/>
      <c r="T283" s="301"/>
      <c r="U283" s="301"/>
      <c r="V283" s="301"/>
      <c r="W283" s="301"/>
      <c r="X283" s="301"/>
      <c r="Y283" s="301"/>
      <c r="Z283" s="301"/>
      <c r="AA283" s="301"/>
      <c r="AB283" s="301"/>
      <c r="AC283" s="301"/>
      <c r="AD283" s="301"/>
      <c r="AE283" s="301"/>
      <c r="AF283" s="301"/>
      <c r="AG283" s="301"/>
      <c r="AH283" s="301"/>
      <c r="AI283" s="302"/>
    </row>
    <row r="284" spans="1:35">
      <c r="A284" s="265" t="s">
        <v>414</v>
      </c>
      <c r="B284" s="266"/>
      <c r="C284" s="266"/>
      <c r="D284" s="266"/>
      <c r="E284" s="266"/>
      <c r="F284" s="266"/>
      <c r="G284" s="266"/>
      <c r="H284" s="266"/>
      <c r="I284" s="266"/>
      <c r="J284" s="266"/>
      <c r="K284" s="266"/>
      <c r="L284" s="266"/>
      <c r="M284" s="266"/>
      <c r="N284" s="266"/>
      <c r="O284" s="266"/>
      <c r="P284" s="266"/>
      <c r="Q284" s="266"/>
      <c r="R284" s="266"/>
      <c r="S284" s="266"/>
      <c r="T284" s="266"/>
      <c r="U284" s="266"/>
      <c r="V284" s="266"/>
      <c r="W284" s="266"/>
      <c r="X284" s="266"/>
      <c r="Y284" s="266"/>
      <c r="Z284" s="266"/>
      <c r="AA284" s="266"/>
      <c r="AB284" s="266"/>
      <c r="AC284" s="266"/>
      <c r="AD284" s="266"/>
      <c r="AE284" s="266"/>
      <c r="AF284" s="266"/>
      <c r="AG284" s="266"/>
      <c r="AH284" s="266"/>
      <c r="AI284" s="267"/>
    </row>
    <row r="285" spans="1:35" ht="15.6" customHeight="1">
      <c r="A285" s="303" t="s">
        <v>415</v>
      </c>
      <c r="B285" s="304"/>
      <c r="C285" s="304"/>
      <c r="D285" s="304"/>
      <c r="E285" s="304"/>
      <c r="F285" s="304"/>
      <c r="G285" s="304"/>
      <c r="H285" s="304"/>
      <c r="I285" s="304"/>
      <c r="J285" s="304"/>
      <c r="K285" s="304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4"/>
      <c r="W285" s="304"/>
      <c r="X285" s="304"/>
      <c r="Y285" s="304"/>
      <c r="Z285" s="304"/>
      <c r="AA285" s="304"/>
      <c r="AB285" s="304"/>
      <c r="AC285" s="305"/>
      <c r="AD285" s="306">
        <v>1160</v>
      </c>
      <c r="AE285" s="307"/>
      <c r="AF285" s="308"/>
      <c r="AG285" s="308"/>
      <c r="AH285" s="309"/>
      <c r="AI285" s="310" t="s">
        <v>88</v>
      </c>
    </row>
    <row r="286" spans="1:35" ht="15.6" customHeight="1">
      <c r="A286" s="273" t="s">
        <v>416</v>
      </c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5"/>
      <c r="AD286" s="127">
        <v>1161</v>
      </c>
      <c r="AE286" s="107"/>
      <c r="AF286" s="111"/>
      <c r="AG286" s="111"/>
      <c r="AH286" s="108"/>
      <c r="AI286" s="113" t="s">
        <v>108</v>
      </c>
    </row>
    <row r="287" spans="1:35" ht="15.6" customHeight="1">
      <c r="A287" s="273" t="s">
        <v>417</v>
      </c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5"/>
      <c r="AD287" s="127">
        <v>1162</v>
      </c>
      <c r="AE287" s="107"/>
      <c r="AF287" s="111"/>
      <c r="AG287" s="111"/>
      <c r="AH287" s="108"/>
      <c r="AI287" s="113" t="s">
        <v>108</v>
      </c>
    </row>
    <row r="288" spans="1:35" ht="15.6" customHeight="1">
      <c r="A288" s="273" t="s">
        <v>418</v>
      </c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5"/>
      <c r="AD288" s="127">
        <v>1163</v>
      </c>
      <c r="AE288" s="107"/>
      <c r="AF288" s="111"/>
      <c r="AG288" s="111"/>
      <c r="AH288" s="108"/>
      <c r="AI288" s="113" t="s">
        <v>108</v>
      </c>
    </row>
    <row r="289" spans="1:35" ht="15.6" customHeight="1">
      <c r="A289" s="273" t="s">
        <v>419</v>
      </c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5"/>
      <c r="AD289" s="127">
        <v>1164</v>
      </c>
      <c r="AE289" s="107"/>
      <c r="AF289" s="111"/>
      <c r="AG289" s="111"/>
      <c r="AH289" s="108"/>
      <c r="AI289" s="113" t="s">
        <v>108</v>
      </c>
    </row>
    <row r="290" spans="1:35" ht="15.6" customHeight="1">
      <c r="A290" s="273" t="s">
        <v>420</v>
      </c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5"/>
      <c r="AD290" s="127">
        <v>1166</v>
      </c>
      <c r="AE290" s="107"/>
      <c r="AF290" s="111"/>
      <c r="AG290" s="111"/>
      <c r="AH290" s="108"/>
      <c r="AI290" s="113" t="s">
        <v>88</v>
      </c>
    </row>
    <row r="291" spans="1:35" ht="15.6" customHeight="1">
      <c r="A291" s="273" t="s">
        <v>421</v>
      </c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5"/>
      <c r="AD291" s="127">
        <v>1167</v>
      </c>
      <c r="AE291" s="107"/>
      <c r="AF291" s="111"/>
      <c r="AG291" s="111"/>
      <c r="AH291" s="108"/>
      <c r="AI291" s="113" t="s">
        <v>88</v>
      </c>
    </row>
    <row r="292" spans="1:35" ht="15.6" customHeight="1">
      <c r="A292" s="273" t="s">
        <v>422</v>
      </c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5"/>
      <c r="AD292" s="127">
        <v>1168</v>
      </c>
      <c r="AE292" s="107"/>
      <c r="AF292" s="111"/>
      <c r="AG292" s="111"/>
      <c r="AH292" s="108"/>
      <c r="AI292" s="113" t="s">
        <v>112</v>
      </c>
    </row>
    <row r="293" spans="1:35" ht="15.6" customHeight="1">
      <c r="A293" s="273" t="s">
        <v>423</v>
      </c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5"/>
      <c r="AD293" s="127">
        <v>1169</v>
      </c>
      <c r="AE293" s="107"/>
      <c r="AF293" s="111"/>
      <c r="AG293" s="111"/>
      <c r="AH293" s="108"/>
      <c r="AI293" s="113" t="s">
        <v>112</v>
      </c>
    </row>
    <row r="294" spans="1:35" ht="15.6" customHeight="1">
      <c r="A294" s="273" t="s">
        <v>424</v>
      </c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5"/>
      <c r="AD294" s="127">
        <v>1170</v>
      </c>
      <c r="AE294" s="107"/>
      <c r="AF294" s="111"/>
      <c r="AG294" s="111"/>
      <c r="AH294" s="108"/>
      <c r="AI294" s="113" t="s">
        <v>112</v>
      </c>
    </row>
    <row r="295" spans="1:35" ht="15.6" customHeight="1">
      <c r="A295" s="273" t="s">
        <v>425</v>
      </c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5"/>
      <c r="AD295" s="127">
        <v>1171</v>
      </c>
      <c r="AE295" s="107"/>
      <c r="AF295" s="111"/>
      <c r="AG295" s="111"/>
      <c r="AH295" s="108"/>
      <c r="AI295" s="113" t="s">
        <v>88</v>
      </c>
    </row>
    <row r="296" spans="1:35" ht="15.6" customHeight="1">
      <c r="A296" s="273" t="s">
        <v>426</v>
      </c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5"/>
      <c r="AD296" s="127">
        <v>1172</v>
      </c>
      <c r="AE296" s="107"/>
      <c r="AF296" s="111"/>
      <c r="AG296" s="111"/>
      <c r="AH296" s="108"/>
      <c r="AI296" s="113" t="s">
        <v>108</v>
      </c>
    </row>
    <row r="297" spans="1:35" ht="15.6" customHeight="1">
      <c r="A297" s="273" t="s">
        <v>427</v>
      </c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5"/>
      <c r="AD297" s="127">
        <v>1173</v>
      </c>
      <c r="AE297" s="107"/>
      <c r="AF297" s="111"/>
      <c r="AG297" s="111"/>
      <c r="AH297" s="108"/>
      <c r="AI297" s="113" t="s">
        <v>88</v>
      </c>
    </row>
    <row r="298" spans="1:35" ht="15.6" customHeight="1">
      <c r="A298" s="313" t="s">
        <v>428</v>
      </c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4"/>
      <c r="AD298" s="135">
        <v>1174</v>
      </c>
      <c r="AE298" s="291"/>
      <c r="AF298" s="292"/>
      <c r="AG298" s="292"/>
      <c r="AH298" s="293"/>
      <c r="AI298" s="158" t="s">
        <v>112</v>
      </c>
    </row>
    <row r="299" spans="1:35">
      <c r="A299" s="300" t="s">
        <v>429</v>
      </c>
      <c r="B299" s="301"/>
      <c r="C299" s="301"/>
      <c r="D299" s="301"/>
      <c r="E299" s="301"/>
      <c r="F299" s="301"/>
      <c r="G299" s="301"/>
      <c r="H299" s="301"/>
      <c r="I299" s="301"/>
      <c r="J299" s="301"/>
      <c r="K299" s="301"/>
      <c r="L299" s="301"/>
      <c r="M299" s="301"/>
      <c r="N299" s="301"/>
      <c r="O299" s="301"/>
      <c r="P299" s="301"/>
      <c r="Q299" s="301"/>
      <c r="R299" s="301"/>
      <c r="S299" s="301"/>
      <c r="T299" s="301"/>
      <c r="U299" s="301"/>
      <c r="V299" s="301"/>
      <c r="W299" s="301"/>
      <c r="X299" s="301"/>
      <c r="Y299" s="301"/>
      <c r="Z299" s="301"/>
      <c r="AA299" s="301"/>
      <c r="AB299" s="301"/>
      <c r="AC299" s="301"/>
      <c r="AD299" s="301"/>
      <c r="AE299" s="301"/>
      <c r="AF299" s="301"/>
      <c r="AG299" s="301"/>
      <c r="AH299" s="301"/>
      <c r="AI299" s="302"/>
    </row>
    <row r="300" spans="1:35">
      <c r="A300" s="265" t="s">
        <v>430</v>
      </c>
      <c r="B300" s="266"/>
      <c r="C300" s="266"/>
      <c r="D300" s="266"/>
      <c r="E300" s="266"/>
      <c r="F300" s="266"/>
      <c r="G300" s="266"/>
      <c r="H300" s="266"/>
      <c r="I300" s="266"/>
      <c r="J300" s="266"/>
      <c r="K300" s="266"/>
      <c r="L300" s="266"/>
      <c r="M300" s="266"/>
      <c r="N300" s="266"/>
      <c r="O300" s="266"/>
      <c r="P300" s="266"/>
      <c r="Q300" s="266"/>
      <c r="R300" s="266"/>
      <c r="S300" s="266"/>
      <c r="T300" s="266"/>
      <c r="U300" s="266"/>
      <c r="V300" s="266"/>
      <c r="W300" s="266"/>
      <c r="X300" s="266"/>
      <c r="Y300" s="266"/>
      <c r="Z300" s="266"/>
      <c r="AA300" s="266"/>
      <c r="AB300" s="266"/>
      <c r="AC300" s="266"/>
      <c r="AD300" s="266"/>
      <c r="AE300" s="266"/>
      <c r="AF300" s="266"/>
      <c r="AG300" s="266"/>
      <c r="AH300" s="266"/>
      <c r="AI300" s="267"/>
    </row>
    <row r="301" spans="1:35" ht="15.6" customHeight="1">
      <c r="A301" s="387" t="s">
        <v>431</v>
      </c>
      <c r="B301" s="388"/>
      <c r="C301" s="388"/>
      <c r="D301" s="388"/>
      <c r="E301" s="388"/>
      <c r="F301" s="388"/>
      <c r="G301" s="388"/>
      <c r="H301" s="388"/>
      <c r="I301" s="388"/>
      <c r="J301" s="388"/>
      <c r="K301" s="388"/>
      <c r="L301" s="388"/>
      <c r="M301" s="388"/>
      <c r="N301" s="388"/>
      <c r="O301" s="388"/>
      <c r="P301" s="388"/>
      <c r="Q301" s="388"/>
      <c r="R301" s="388"/>
      <c r="S301" s="388"/>
      <c r="T301" s="388"/>
      <c r="U301" s="388"/>
      <c r="V301" s="388"/>
      <c r="W301" s="388"/>
      <c r="X301" s="388"/>
      <c r="Y301" s="388"/>
      <c r="Z301" s="388"/>
      <c r="AA301" s="388"/>
      <c r="AB301" s="388"/>
      <c r="AC301" s="389"/>
      <c r="AD301" s="306">
        <v>940</v>
      </c>
      <c r="AE301" s="390"/>
      <c r="AF301" s="391"/>
      <c r="AG301" s="391"/>
      <c r="AH301" s="392"/>
      <c r="AI301" s="393"/>
    </row>
    <row r="302" spans="1:35" ht="15.6" customHeight="1">
      <c r="A302" s="394" t="s">
        <v>432</v>
      </c>
      <c r="B302" s="395"/>
      <c r="C302" s="395"/>
      <c r="D302" s="395"/>
      <c r="E302" s="395"/>
      <c r="F302" s="395"/>
      <c r="G302" s="395"/>
      <c r="H302" s="395"/>
      <c r="I302" s="395"/>
      <c r="J302" s="395"/>
      <c r="K302" s="395"/>
      <c r="L302" s="395"/>
      <c r="M302" s="395"/>
      <c r="N302" s="395"/>
      <c r="O302" s="395"/>
      <c r="P302" s="395"/>
      <c r="Q302" s="395"/>
      <c r="R302" s="395"/>
      <c r="S302" s="395"/>
      <c r="T302" s="395"/>
      <c r="U302" s="395"/>
      <c r="V302" s="395"/>
      <c r="W302" s="395"/>
      <c r="X302" s="395"/>
      <c r="Y302" s="395"/>
      <c r="Z302" s="395"/>
      <c r="AA302" s="395"/>
      <c r="AB302" s="395"/>
      <c r="AC302" s="396"/>
      <c r="AD302" s="127">
        <v>938</v>
      </c>
      <c r="AE302" s="397"/>
      <c r="AF302" s="398"/>
      <c r="AG302" s="398"/>
      <c r="AH302" s="399"/>
      <c r="AI302" s="400" t="s">
        <v>88</v>
      </c>
    </row>
    <row r="303" spans="1:35" ht="15.6" customHeight="1">
      <c r="A303" s="394" t="s">
        <v>433</v>
      </c>
      <c r="B303" s="395"/>
      <c r="C303" s="395"/>
      <c r="D303" s="395"/>
      <c r="E303" s="395"/>
      <c r="F303" s="395"/>
      <c r="G303" s="395"/>
      <c r="H303" s="395"/>
      <c r="I303" s="395"/>
      <c r="J303" s="395"/>
      <c r="K303" s="395"/>
      <c r="L303" s="395"/>
      <c r="M303" s="395"/>
      <c r="N303" s="395"/>
      <c r="O303" s="395"/>
      <c r="P303" s="395"/>
      <c r="Q303" s="395"/>
      <c r="R303" s="395"/>
      <c r="S303" s="395"/>
      <c r="T303" s="395"/>
      <c r="U303" s="395"/>
      <c r="V303" s="395"/>
      <c r="W303" s="395"/>
      <c r="X303" s="395"/>
      <c r="Y303" s="395"/>
      <c r="Z303" s="395"/>
      <c r="AA303" s="395"/>
      <c r="AB303" s="395"/>
      <c r="AC303" s="396"/>
      <c r="AD303" s="127">
        <v>949</v>
      </c>
      <c r="AE303" s="397"/>
      <c r="AF303" s="398"/>
      <c r="AG303" s="398"/>
      <c r="AH303" s="399"/>
      <c r="AI303" s="400" t="s">
        <v>88</v>
      </c>
    </row>
    <row r="304" spans="1:35" ht="15.6" customHeight="1">
      <c r="A304" s="394" t="s">
        <v>434</v>
      </c>
      <c r="B304" s="395"/>
      <c r="C304" s="395"/>
      <c r="D304" s="395"/>
      <c r="E304" s="395"/>
      <c r="F304" s="395"/>
      <c r="G304" s="395"/>
      <c r="H304" s="395"/>
      <c r="I304" s="395"/>
      <c r="J304" s="395"/>
      <c r="K304" s="395"/>
      <c r="L304" s="395"/>
      <c r="M304" s="395"/>
      <c r="N304" s="395"/>
      <c r="O304" s="395"/>
      <c r="P304" s="395"/>
      <c r="Q304" s="395"/>
      <c r="R304" s="395"/>
      <c r="S304" s="395"/>
      <c r="T304" s="395"/>
      <c r="U304" s="395"/>
      <c r="V304" s="395"/>
      <c r="W304" s="395"/>
      <c r="X304" s="395"/>
      <c r="Y304" s="395"/>
      <c r="Z304" s="395"/>
      <c r="AA304" s="395"/>
      <c r="AB304" s="395"/>
      <c r="AC304" s="396"/>
      <c r="AD304" s="127">
        <v>1158</v>
      </c>
      <c r="AE304" s="397"/>
      <c r="AF304" s="398"/>
      <c r="AG304" s="398"/>
      <c r="AH304" s="399"/>
      <c r="AI304" s="400" t="s">
        <v>88</v>
      </c>
    </row>
    <row r="305" spans="1:38" ht="15.6" customHeight="1">
      <c r="A305" s="394" t="s">
        <v>435</v>
      </c>
      <c r="B305" s="395"/>
      <c r="C305" s="395"/>
      <c r="D305" s="395"/>
      <c r="E305" s="395"/>
      <c r="F305" s="395"/>
      <c r="G305" s="395"/>
      <c r="H305" s="395"/>
      <c r="I305" s="395"/>
      <c r="J305" s="395"/>
      <c r="K305" s="395"/>
      <c r="L305" s="395"/>
      <c r="M305" s="395"/>
      <c r="N305" s="395"/>
      <c r="O305" s="395"/>
      <c r="P305" s="395"/>
      <c r="Q305" s="395"/>
      <c r="R305" s="395"/>
      <c r="S305" s="395"/>
      <c r="T305" s="395"/>
      <c r="U305" s="395"/>
      <c r="V305" s="395"/>
      <c r="W305" s="395"/>
      <c r="X305" s="395"/>
      <c r="Y305" s="395"/>
      <c r="Z305" s="395"/>
      <c r="AA305" s="395"/>
      <c r="AB305" s="395"/>
      <c r="AC305" s="396"/>
      <c r="AD305" s="127">
        <v>950</v>
      </c>
      <c r="AE305" s="397"/>
      <c r="AF305" s="398"/>
      <c r="AG305" s="398"/>
      <c r="AH305" s="399"/>
      <c r="AI305" s="400" t="s">
        <v>108</v>
      </c>
    </row>
    <row r="306" spans="1:38" ht="15.6" customHeight="1">
      <c r="A306" s="401" t="s">
        <v>436</v>
      </c>
      <c r="B306" s="402"/>
      <c r="C306" s="402"/>
      <c r="D306" s="402"/>
      <c r="E306" s="402"/>
      <c r="F306" s="402"/>
      <c r="G306" s="402"/>
      <c r="H306" s="402"/>
      <c r="I306" s="402"/>
      <c r="J306" s="402"/>
      <c r="K306" s="402"/>
      <c r="L306" s="402"/>
      <c r="M306" s="402"/>
      <c r="N306" s="402"/>
      <c r="O306" s="402"/>
      <c r="P306" s="402"/>
      <c r="Q306" s="402"/>
      <c r="R306" s="402"/>
      <c r="S306" s="402"/>
      <c r="T306" s="402"/>
      <c r="U306" s="402"/>
      <c r="V306" s="402"/>
      <c r="W306" s="402"/>
      <c r="X306" s="402"/>
      <c r="Y306" s="402"/>
      <c r="Z306" s="402"/>
      <c r="AA306" s="402"/>
      <c r="AB306" s="402"/>
      <c r="AC306" s="403"/>
      <c r="AD306" s="135">
        <v>1066</v>
      </c>
      <c r="AE306" s="404"/>
      <c r="AF306" s="405"/>
      <c r="AG306" s="405"/>
      <c r="AH306" s="406"/>
      <c r="AI306" s="407" t="s">
        <v>112</v>
      </c>
    </row>
    <row r="307" spans="1:38">
      <c r="A307" s="300" t="s">
        <v>437</v>
      </c>
      <c r="B307" s="301"/>
      <c r="C307" s="301"/>
      <c r="D307" s="301"/>
      <c r="E307" s="301"/>
      <c r="F307" s="301"/>
      <c r="G307" s="301"/>
      <c r="H307" s="301"/>
      <c r="I307" s="301"/>
      <c r="J307" s="301"/>
      <c r="K307" s="301"/>
      <c r="L307" s="301"/>
      <c r="M307" s="301"/>
      <c r="N307" s="301"/>
      <c r="O307" s="301"/>
      <c r="P307" s="301"/>
      <c r="Q307" s="301"/>
      <c r="R307" s="301"/>
      <c r="S307" s="301"/>
      <c r="T307" s="301"/>
      <c r="U307" s="301"/>
      <c r="V307" s="301"/>
      <c r="W307" s="301"/>
      <c r="X307" s="301"/>
      <c r="Y307" s="301"/>
      <c r="Z307" s="301"/>
      <c r="AA307" s="301"/>
      <c r="AB307" s="301"/>
      <c r="AC307" s="301"/>
      <c r="AD307" s="301"/>
      <c r="AE307" s="301"/>
      <c r="AF307" s="301"/>
      <c r="AG307" s="301"/>
      <c r="AH307" s="301"/>
      <c r="AI307" s="302"/>
    </row>
    <row r="308" spans="1:38">
      <c r="A308" s="265" t="s">
        <v>438</v>
      </c>
      <c r="B308" s="266"/>
      <c r="C308" s="266"/>
      <c r="D308" s="266"/>
      <c r="E308" s="266"/>
      <c r="F308" s="266"/>
      <c r="G308" s="266"/>
      <c r="H308" s="266"/>
      <c r="I308" s="266"/>
      <c r="J308" s="266"/>
      <c r="K308" s="266"/>
      <c r="L308" s="266"/>
      <c r="M308" s="266"/>
      <c r="N308" s="266"/>
      <c r="O308" s="266"/>
      <c r="P308" s="266"/>
      <c r="Q308" s="266"/>
      <c r="R308" s="266"/>
      <c r="S308" s="266"/>
      <c r="T308" s="266"/>
      <c r="U308" s="266"/>
      <c r="V308" s="266"/>
      <c r="W308" s="266"/>
      <c r="X308" s="266"/>
      <c r="Y308" s="266"/>
      <c r="Z308" s="266"/>
      <c r="AA308" s="266"/>
      <c r="AB308" s="266"/>
      <c r="AC308" s="266"/>
      <c r="AD308" s="266"/>
      <c r="AE308" s="266"/>
      <c r="AF308" s="266"/>
      <c r="AG308" s="266"/>
      <c r="AH308" s="266"/>
      <c r="AI308" s="267"/>
    </row>
    <row r="309" spans="1:38" ht="15.6" customHeight="1">
      <c r="A309" s="303" t="s">
        <v>439</v>
      </c>
      <c r="B309" s="304"/>
      <c r="C309" s="304"/>
      <c r="D309" s="304"/>
      <c r="E309" s="304"/>
      <c r="F309" s="304"/>
      <c r="G309" s="304"/>
      <c r="H309" s="304"/>
      <c r="I309" s="304"/>
      <c r="J309" s="304"/>
      <c r="K309" s="304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4"/>
      <c r="W309" s="304"/>
      <c r="X309" s="304"/>
      <c r="Y309" s="304"/>
      <c r="Z309" s="304"/>
      <c r="AA309" s="304"/>
      <c r="AB309" s="304"/>
      <c r="AC309" s="304"/>
      <c r="AD309" s="305"/>
      <c r="AE309" s="408">
        <v>884</v>
      </c>
      <c r="AF309" s="307"/>
      <c r="AG309" s="308"/>
      <c r="AH309" s="308"/>
      <c r="AI309" s="409"/>
    </row>
    <row r="310" spans="1:38" ht="15.6" customHeight="1">
      <c r="A310" s="273" t="s">
        <v>440</v>
      </c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5"/>
      <c r="AE310" s="106">
        <v>885</v>
      </c>
      <c r="AF310" s="107"/>
      <c r="AG310" s="111"/>
      <c r="AH310" s="111"/>
      <c r="AI310" s="327"/>
    </row>
    <row r="311" spans="1:38" ht="15.6" customHeight="1">
      <c r="A311" s="273" t="s">
        <v>441</v>
      </c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5"/>
      <c r="AE311" s="106">
        <v>886</v>
      </c>
      <c r="AF311" s="107"/>
      <c r="AG311" s="111"/>
      <c r="AH311" s="111"/>
      <c r="AI311" s="327"/>
    </row>
    <row r="312" spans="1:38" ht="15.6" customHeight="1">
      <c r="A312" s="273" t="s">
        <v>442</v>
      </c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5"/>
      <c r="AE312" s="106">
        <v>985</v>
      </c>
      <c r="AF312" s="107"/>
      <c r="AG312" s="111"/>
      <c r="AH312" s="111"/>
      <c r="AI312" s="327"/>
    </row>
    <row r="313" spans="1:38" ht="15.6" customHeight="1">
      <c r="A313" s="313" t="s">
        <v>443</v>
      </c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4"/>
      <c r="AE313" s="142">
        <v>887</v>
      </c>
      <c r="AF313" s="291"/>
      <c r="AG313" s="292"/>
      <c r="AH313" s="292"/>
      <c r="AI313" s="335"/>
    </row>
    <row r="314" spans="1:38">
      <c r="A314" s="300" t="s">
        <v>444</v>
      </c>
      <c r="B314" s="301"/>
      <c r="C314" s="301"/>
      <c r="D314" s="301"/>
      <c r="E314" s="301"/>
      <c r="F314" s="301"/>
      <c r="G314" s="301"/>
      <c r="H314" s="301"/>
      <c r="I314" s="301"/>
      <c r="J314" s="301"/>
      <c r="K314" s="301"/>
      <c r="L314" s="301"/>
      <c r="M314" s="301"/>
      <c r="N314" s="301"/>
      <c r="O314" s="301"/>
      <c r="P314" s="301"/>
      <c r="Q314" s="301"/>
      <c r="R314" s="301"/>
      <c r="S314" s="301"/>
      <c r="T314" s="301"/>
      <c r="U314" s="301"/>
      <c r="V314" s="301"/>
      <c r="W314" s="301"/>
      <c r="X314" s="301"/>
      <c r="Y314" s="301"/>
      <c r="Z314" s="301"/>
      <c r="AA314" s="301"/>
      <c r="AB314" s="301"/>
      <c r="AC314" s="301"/>
      <c r="AD314" s="301"/>
      <c r="AE314" s="301"/>
      <c r="AF314" s="301"/>
      <c r="AG314" s="301"/>
      <c r="AH314" s="301"/>
      <c r="AI314" s="302"/>
    </row>
    <row r="315" spans="1:38">
      <c r="A315" s="265" t="s">
        <v>445</v>
      </c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266"/>
      <c r="Q315" s="266"/>
      <c r="R315" s="266"/>
      <c r="S315" s="266"/>
      <c r="T315" s="266"/>
      <c r="U315" s="266"/>
      <c r="V315" s="266"/>
      <c r="W315" s="266"/>
      <c r="X315" s="266"/>
      <c r="Y315" s="266"/>
      <c r="Z315" s="266"/>
      <c r="AA315" s="266"/>
      <c r="AB315" s="266"/>
      <c r="AC315" s="266"/>
      <c r="AD315" s="266"/>
      <c r="AE315" s="266"/>
      <c r="AF315" s="266"/>
      <c r="AG315" s="266"/>
      <c r="AH315" s="266"/>
      <c r="AI315" s="267"/>
    </row>
    <row r="316" spans="1:38">
      <c r="A316" s="268" t="s">
        <v>446</v>
      </c>
      <c r="B316" s="269"/>
      <c r="C316" s="269"/>
      <c r="D316" s="269"/>
      <c r="E316" s="269"/>
      <c r="F316" s="269"/>
      <c r="G316" s="269"/>
      <c r="H316" s="269"/>
      <c r="I316" s="269"/>
      <c r="J316" s="269"/>
      <c r="K316" s="269"/>
      <c r="L316" s="269"/>
      <c r="M316" s="269"/>
      <c r="N316" s="269"/>
      <c r="O316" s="269"/>
      <c r="P316" s="269"/>
      <c r="Q316" s="269"/>
      <c r="R316" s="269"/>
      <c r="S316" s="269"/>
      <c r="T316" s="269"/>
      <c r="U316" s="269"/>
      <c r="V316" s="269"/>
      <c r="W316" s="269"/>
      <c r="X316" s="269"/>
      <c r="Y316" s="269"/>
      <c r="Z316" s="269"/>
      <c r="AA316" s="269"/>
      <c r="AB316" s="269"/>
      <c r="AC316" s="269"/>
      <c r="AD316" s="269"/>
      <c r="AE316" s="269"/>
      <c r="AF316" s="269"/>
      <c r="AG316" s="269"/>
      <c r="AH316" s="269"/>
      <c r="AI316" s="272"/>
    </row>
    <row r="317" spans="1:38" ht="15.6" customHeight="1">
      <c r="A317" s="273" t="s">
        <v>447</v>
      </c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5"/>
      <c r="AD317" s="127">
        <v>1657</v>
      </c>
      <c r="AE317" s="180"/>
      <c r="AF317" s="123"/>
      <c r="AG317" s="123"/>
      <c r="AH317" s="122"/>
      <c r="AI317" s="113" t="s">
        <v>88</v>
      </c>
      <c r="AL317" s="65">
        <v>1647673547</v>
      </c>
    </row>
    <row r="318" spans="1:38" ht="15.6" customHeight="1">
      <c r="A318" s="273" t="s">
        <v>448</v>
      </c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5"/>
      <c r="AD318" s="127">
        <v>1658</v>
      </c>
      <c r="AE318" s="180"/>
      <c r="AF318" s="123"/>
      <c r="AG318" s="123"/>
      <c r="AH318" s="122"/>
      <c r="AI318" s="113" t="s">
        <v>88</v>
      </c>
    </row>
    <row r="319" spans="1:38" ht="15.6" customHeight="1">
      <c r="A319" s="273" t="s">
        <v>449</v>
      </c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5"/>
      <c r="AD319" s="127">
        <v>1659</v>
      </c>
      <c r="AE319" s="180"/>
      <c r="AF319" s="123"/>
      <c r="AG319" s="123"/>
      <c r="AH319" s="122"/>
      <c r="AI319" s="113" t="s">
        <v>88</v>
      </c>
    </row>
    <row r="320" spans="1:38" ht="15.6" customHeight="1">
      <c r="A320" s="273" t="s">
        <v>450</v>
      </c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5"/>
      <c r="AD320" s="127">
        <v>1660</v>
      </c>
      <c r="AE320" s="180"/>
      <c r="AF320" s="123"/>
      <c r="AG320" s="123"/>
      <c r="AH320" s="122"/>
      <c r="AI320" s="113" t="s">
        <v>88</v>
      </c>
      <c r="AL320" s="65">
        <v>3003887</v>
      </c>
    </row>
    <row r="321" spans="1:38" ht="15.6" customHeight="1">
      <c r="A321" s="273" t="s">
        <v>451</v>
      </c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5"/>
      <c r="AD321" s="127">
        <v>1661</v>
      </c>
      <c r="AE321" s="180"/>
      <c r="AF321" s="123"/>
      <c r="AG321" s="123"/>
      <c r="AH321" s="122"/>
      <c r="AI321" s="113" t="s">
        <v>108</v>
      </c>
      <c r="AL321" s="65">
        <v>151032411</v>
      </c>
    </row>
    <row r="322" spans="1:38" ht="15.6" customHeight="1">
      <c r="A322" s="273" t="s">
        <v>452</v>
      </c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5"/>
      <c r="AD322" s="127">
        <v>1662</v>
      </c>
      <c r="AE322" s="180"/>
      <c r="AF322" s="123"/>
      <c r="AG322" s="123"/>
      <c r="AH322" s="122"/>
      <c r="AI322" s="113" t="s">
        <v>108</v>
      </c>
      <c r="AL322" s="65">
        <v>466765227</v>
      </c>
    </row>
    <row r="323" spans="1:38" ht="15.6" customHeight="1">
      <c r="A323" s="273" t="s">
        <v>453</v>
      </c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5"/>
      <c r="AD323" s="127">
        <v>1140</v>
      </c>
      <c r="AE323" s="180"/>
      <c r="AF323" s="123"/>
      <c r="AG323" s="123"/>
      <c r="AH323" s="122"/>
      <c r="AI323" s="113" t="s">
        <v>108</v>
      </c>
      <c r="AL323" s="65">
        <v>10563120</v>
      </c>
    </row>
    <row r="324" spans="1:38" ht="15.6" customHeight="1">
      <c r="A324" s="273" t="s">
        <v>454</v>
      </c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5"/>
      <c r="AD324" s="127">
        <v>1663</v>
      </c>
      <c r="AE324" s="180"/>
      <c r="AF324" s="123"/>
      <c r="AG324" s="123"/>
      <c r="AH324" s="122"/>
      <c r="AI324" s="113" t="s">
        <v>108</v>
      </c>
      <c r="AL324" s="65">
        <v>58646229</v>
      </c>
    </row>
    <row r="325" spans="1:38" ht="15.6" customHeight="1">
      <c r="A325" s="273" t="s">
        <v>455</v>
      </c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5"/>
      <c r="AD325" s="127">
        <v>1664</v>
      </c>
      <c r="AE325" s="180"/>
      <c r="AF325" s="123"/>
      <c r="AG325" s="123"/>
      <c r="AH325" s="122"/>
      <c r="AI325" s="113" t="s">
        <v>108</v>
      </c>
      <c r="AL325" s="65">
        <v>88620476</v>
      </c>
    </row>
    <row r="326" spans="1:38" ht="15.6" customHeight="1">
      <c r="A326" s="273" t="s">
        <v>456</v>
      </c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5"/>
      <c r="AD326" s="127">
        <v>1665</v>
      </c>
      <c r="AE326" s="180"/>
      <c r="AF326" s="123"/>
      <c r="AG326" s="123"/>
      <c r="AH326" s="122"/>
      <c r="AI326" s="113" t="s">
        <v>108</v>
      </c>
    </row>
    <row r="327" spans="1:38" ht="15.6" customHeight="1">
      <c r="A327" s="273" t="s">
        <v>457</v>
      </c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5"/>
      <c r="AD327" s="127">
        <v>1666</v>
      </c>
      <c r="AE327" s="180"/>
      <c r="AF327" s="123"/>
      <c r="AG327" s="123"/>
      <c r="AH327" s="122"/>
      <c r="AI327" s="113" t="s">
        <v>108</v>
      </c>
    </row>
    <row r="328" spans="1:38" ht="15.6" customHeight="1">
      <c r="A328" s="273" t="s">
        <v>458</v>
      </c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5"/>
      <c r="AD328" s="127">
        <v>1667</v>
      </c>
      <c r="AE328" s="180"/>
      <c r="AF328" s="123"/>
      <c r="AG328" s="123"/>
      <c r="AH328" s="122"/>
      <c r="AI328" s="113" t="s">
        <v>108</v>
      </c>
    </row>
    <row r="329" spans="1:38" ht="15.6" customHeight="1">
      <c r="A329" s="273" t="s">
        <v>459</v>
      </c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5"/>
      <c r="AD329" s="127">
        <v>1668</v>
      </c>
      <c r="AE329" s="180"/>
      <c r="AF329" s="123"/>
      <c r="AG329" s="123"/>
      <c r="AH329" s="122"/>
      <c r="AI329" s="113" t="s">
        <v>108</v>
      </c>
    </row>
    <row r="330" spans="1:38" ht="15.6" customHeight="1">
      <c r="A330" s="273" t="s">
        <v>460</v>
      </c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5"/>
      <c r="AD330" s="127">
        <v>1141</v>
      </c>
      <c r="AE330" s="180"/>
      <c r="AF330" s="123"/>
      <c r="AG330" s="123"/>
      <c r="AH330" s="122"/>
      <c r="AI330" s="113" t="s">
        <v>108</v>
      </c>
    </row>
    <row r="331" spans="1:38" ht="15.6" customHeight="1">
      <c r="A331" s="273" t="s">
        <v>461</v>
      </c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5"/>
      <c r="AD331" s="127">
        <v>1142</v>
      </c>
      <c r="AE331" s="180"/>
      <c r="AF331" s="123"/>
      <c r="AG331" s="123"/>
      <c r="AH331" s="122"/>
      <c r="AI331" s="113" t="s">
        <v>108</v>
      </c>
    </row>
    <row r="332" spans="1:38" ht="15.6" customHeight="1">
      <c r="A332" s="273" t="s">
        <v>462</v>
      </c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5"/>
      <c r="AD332" s="127">
        <v>1669</v>
      </c>
      <c r="AE332" s="180"/>
      <c r="AF332" s="123"/>
      <c r="AG332" s="123"/>
      <c r="AH332" s="122"/>
      <c r="AI332" s="113" t="s">
        <v>108</v>
      </c>
    </row>
    <row r="333" spans="1:38" ht="15.6" customHeight="1">
      <c r="A333" s="273" t="s">
        <v>463</v>
      </c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5"/>
      <c r="AD333" s="127">
        <v>1670</v>
      </c>
      <c r="AE333" s="180"/>
      <c r="AF333" s="123"/>
      <c r="AG333" s="123"/>
      <c r="AH333" s="122"/>
      <c r="AI333" s="113" t="s">
        <v>108</v>
      </c>
    </row>
    <row r="334" spans="1:38" ht="15.6" customHeight="1">
      <c r="A334" s="273" t="s">
        <v>464</v>
      </c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5"/>
      <c r="AD334" s="127">
        <v>1671</v>
      </c>
      <c r="AE334" s="180"/>
      <c r="AF334" s="123"/>
      <c r="AG334" s="123"/>
      <c r="AH334" s="122"/>
      <c r="AI334" s="113" t="s">
        <v>108</v>
      </c>
      <c r="AL334" s="65">
        <v>562468980</v>
      </c>
    </row>
    <row r="335" spans="1:38" ht="15.6" customHeight="1">
      <c r="A335" s="273" t="s">
        <v>465</v>
      </c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5"/>
      <c r="AD335" s="127">
        <v>1672</v>
      </c>
      <c r="AE335" s="180"/>
      <c r="AF335" s="123"/>
      <c r="AG335" s="123"/>
      <c r="AH335" s="122"/>
      <c r="AI335" s="113" t="s">
        <v>112</v>
      </c>
      <c r="AL335" s="65">
        <v>312580991</v>
      </c>
    </row>
    <row r="336" spans="1:38">
      <c r="A336" s="223" t="s">
        <v>466</v>
      </c>
      <c r="B336" s="220"/>
      <c r="C336" s="220"/>
      <c r="D336" s="220"/>
      <c r="E336" s="220"/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20"/>
      <c r="Z336" s="220"/>
      <c r="AA336" s="220"/>
      <c r="AB336" s="220"/>
      <c r="AC336" s="220"/>
      <c r="AD336" s="220"/>
      <c r="AE336" s="220"/>
      <c r="AF336" s="220"/>
      <c r="AG336" s="220"/>
      <c r="AH336" s="220"/>
      <c r="AI336" s="221"/>
      <c r="AL336" s="65">
        <v>97044728.201772854</v>
      </c>
    </row>
    <row r="337" spans="1:38" ht="15.6" customHeight="1">
      <c r="A337" s="273" t="s">
        <v>467</v>
      </c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5"/>
      <c r="AD337" s="127">
        <v>1673</v>
      </c>
      <c r="AE337" s="180"/>
      <c r="AF337" s="123"/>
      <c r="AG337" s="123"/>
      <c r="AH337" s="122"/>
      <c r="AI337" s="113" t="s">
        <v>108</v>
      </c>
      <c r="AL337" s="65">
        <v>59108574.245999992</v>
      </c>
    </row>
    <row r="338" spans="1:38" ht="15.6" customHeight="1">
      <c r="A338" s="273" t="s">
        <v>468</v>
      </c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5"/>
      <c r="AD338" s="127">
        <v>1674</v>
      </c>
      <c r="AE338" s="180"/>
      <c r="AF338" s="123"/>
      <c r="AG338" s="123"/>
      <c r="AH338" s="122"/>
      <c r="AI338" s="113" t="s">
        <v>88</v>
      </c>
      <c r="AL338" s="65">
        <v>7274466.8880000003</v>
      </c>
    </row>
    <row r="339" spans="1:38" ht="15.6" customHeight="1">
      <c r="A339" s="273" t="s">
        <v>469</v>
      </c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5"/>
      <c r="AD339" s="127">
        <v>1144</v>
      </c>
      <c r="AE339" s="180"/>
      <c r="AF339" s="123"/>
      <c r="AG339" s="123"/>
      <c r="AH339" s="122"/>
      <c r="AI339" s="113" t="s">
        <v>88</v>
      </c>
      <c r="AL339" s="65">
        <v>58646229</v>
      </c>
    </row>
    <row r="340" spans="1:38" ht="15.6" customHeight="1">
      <c r="A340" s="273" t="s">
        <v>454</v>
      </c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5"/>
      <c r="AD340" s="127">
        <v>1675</v>
      </c>
      <c r="AE340" s="180"/>
      <c r="AF340" s="123"/>
      <c r="AG340" s="123"/>
      <c r="AH340" s="122"/>
      <c r="AI340" s="113" t="s">
        <v>88</v>
      </c>
      <c r="AL340" s="65">
        <v>0</v>
      </c>
    </row>
    <row r="341" spans="1:38" ht="15.6" customHeight="1">
      <c r="A341" s="273" t="s">
        <v>470</v>
      </c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5"/>
      <c r="AD341" s="127">
        <v>1175</v>
      </c>
      <c r="AE341" s="180"/>
      <c r="AF341" s="123"/>
      <c r="AG341" s="123"/>
      <c r="AH341" s="122"/>
      <c r="AI341" s="113" t="s">
        <v>88</v>
      </c>
      <c r="AL341" s="65">
        <v>0</v>
      </c>
    </row>
    <row r="342" spans="1:38" ht="15.6" customHeight="1">
      <c r="A342" s="273" t="s">
        <v>471</v>
      </c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5"/>
      <c r="AD342" s="127">
        <v>1676</v>
      </c>
      <c r="AE342" s="180"/>
      <c r="AF342" s="123"/>
      <c r="AG342" s="123"/>
      <c r="AH342" s="122"/>
      <c r="AI342" s="113" t="s">
        <v>88</v>
      </c>
      <c r="AL342" s="65">
        <v>0</v>
      </c>
    </row>
    <row r="343" spans="1:38" ht="15.6" customHeight="1">
      <c r="A343" s="273" t="s">
        <v>472</v>
      </c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5"/>
      <c r="AD343" s="127">
        <v>1677</v>
      </c>
      <c r="AE343" s="180"/>
      <c r="AF343" s="123"/>
      <c r="AG343" s="123"/>
      <c r="AH343" s="122"/>
      <c r="AI343" s="113" t="s">
        <v>88</v>
      </c>
      <c r="AL343" s="65">
        <v>4167801.0340000009</v>
      </c>
    </row>
    <row r="344" spans="1:38" ht="15.6" customHeight="1">
      <c r="A344" s="273" t="s">
        <v>473</v>
      </c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5"/>
      <c r="AD344" s="127">
        <v>1678</v>
      </c>
      <c r="AE344" s="180"/>
      <c r="AF344" s="123"/>
      <c r="AG344" s="123"/>
      <c r="AH344" s="122"/>
      <c r="AI344" s="113" t="s">
        <v>88</v>
      </c>
      <c r="AL344" s="65">
        <v>0</v>
      </c>
    </row>
    <row r="345" spans="1:38" ht="15.6" customHeight="1">
      <c r="A345" s="273" t="s">
        <v>474</v>
      </c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5"/>
      <c r="AD345" s="127">
        <v>1150</v>
      </c>
      <c r="AE345" s="180"/>
      <c r="AF345" s="123"/>
      <c r="AG345" s="123"/>
      <c r="AH345" s="122"/>
      <c r="AI345" s="113" t="s">
        <v>88</v>
      </c>
      <c r="AL345" s="65">
        <v>0</v>
      </c>
    </row>
    <row r="346" spans="1:38" ht="15.6" customHeight="1">
      <c r="A346" s="273" t="s">
        <v>475</v>
      </c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5"/>
      <c r="AD346" s="127">
        <v>1147</v>
      </c>
      <c r="AE346" s="180"/>
      <c r="AF346" s="123"/>
      <c r="AG346" s="123"/>
      <c r="AH346" s="122"/>
      <c r="AI346" s="113" t="s">
        <v>88</v>
      </c>
      <c r="AL346" s="65">
        <v>0</v>
      </c>
    </row>
    <row r="347" spans="1:38" ht="15.6" customHeight="1">
      <c r="A347" s="273" t="s">
        <v>476</v>
      </c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5"/>
      <c r="AD347" s="127">
        <v>1148</v>
      </c>
      <c r="AE347" s="180"/>
      <c r="AF347" s="123"/>
      <c r="AG347" s="123"/>
      <c r="AH347" s="122"/>
      <c r="AI347" s="113" t="s">
        <v>88</v>
      </c>
      <c r="AL347" s="65">
        <v>0</v>
      </c>
    </row>
    <row r="348" spans="1:38" ht="15.6" customHeight="1">
      <c r="A348" s="273" t="s">
        <v>477</v>
      </c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5"/>
      <c r="AD348" s="127">
        <v>1149</v>
      </c>
      <c r="AE348" s="180"/>
      <c r="AF348" s="123"/>
      <c r="AG348" s="123"/>
      <c r="AH348" s="122"/>
      <c r="AI348" s="113" t="s">
        <v>88</v>
      </c>
      <c r="AL348" s="65">
        <v>0</v>
      </c>
    </row>
    <row r="349" spans="1:38" ht="15.6" customHeight="1">
      <c r="A349" s="273" t="s">
        <v>478</v>
      </c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5"/>
      <c r="AD349" s="127">
        <v>1151</v>
      </c>
      <c r="AE349" s="180"/>
      <c r="AF349" s="123"/>
      <c r="AG349" s="123"/>
      <c r="AH349" s="122"/>
      <c r="AI349" s="113" t="s">
        <v>88</v>
      </c>
      <c r="AL349" s="65">
        <v>0</v>
      </c>
    </row>
    <row r="350" spans="1:38" ht="15.6" customHeight="1">
      <c r="A350" s="273" t="s">
        <v>479</v>
      </c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5"/>
      <c r="AD350" s="127">
        <v>1152</v>
      </c>
      <c r="AE350" s="180"/>
      <c r="AF350" s="123"/>
      <c r="AG350" s="123"/>
      <c r="AH350" s="122"/>
      <c r="AI350" s="113" t="s">
        <v>108</v>
      </c>
      <c r="AL350" s="65">
        <v>0</v>
      </c>
    </row>
    <row r="351" spans="1:38" ht="15.6" customHeight="1">
      <c r="A351" s="273" t="s">
        <v>480</v>
      </c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5"/>
      <c r="AD351" s="127">
        <v>1176</v>
      </c>
      <c r="AE351" s="180"/>
      <c r="AF351" s="123"/>
      <c r="AG351" s="123"/>
      <c r="AH351" s="122"/>
      <c r="AI351" s="113" t="s">
        <v>108</v>
      </c>
      <c r="AL351" s="65">
        <v>0</v>
      </c>
    </row>
    <row r="352" spans="1:38" ht="15.6" customHeight="1">
      <c r="A352" s="273" t="s">
        <v>481</v>
      </c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5"/>
      <c r="AD352" s="127">
        <v>1159</v>
      </c>
      <c r="AE352" s="180"/>
      <c r="AF352" s="123"/>
      <c r="AG352" s="123"/>
      <c r="AH352" s="122"/>
      <c r="AI352" s="113" t="s">
        <v>108</v>
      </c>
      <c r="AL352" s="65">
        <v>45730339.919675402</v>
      </c>
    </row>
    <row r="353" spans="1:38" ht="15.6" customHeight="1">
      <c r="A353" s="273" t="s">
        <v>482</v>
      </c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5"/>
      <c r="AD353" s="127">
        <v>1679</v>
      </c>
      <c r="AE353" s="180"/>
      <c r="AF353" s="123"/>
      <c r="AG353" s="123"/>
      <c r="AH353" s="122"/>
      <c r="AI353" s="113" t="s">
        <v>108</v>
      </c>
      <c r="AL353" s="65">
        <v>0</v>
      </c>
    </row>
    <row r="354" spans="1:38" ht="15.6" customHeight="1">
      <c r="A354" s="273" t="s">
        <v>483</v>
      </c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5"/>
      <c r="AD354" s="127">
        <v>1680</v>
      </c>
      <c r="AE354" s="180"/>
      <c r="AF354" s="123"/>
      <c r="AG354" s="123"/>
      <c r="AH354" s="122"/>
      <c r="AI354" s="113" t="s">
        <v>108</v>
      </c>
      <c r="AL354" s="65">
        <v>0</v>
      </c>
    </row>
    <row r="355" spans="1:38" ht="15.6" customHeight="1">
      <c r="A355" s="273" t="s">
        <v>484</v>
      </c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5"/>
      <c r="AD355" s="127">
        <v>1681</v>
      </c>
      <c r="AE355" s="180"/>
      <c r="AF355" s="123"/>
      <c r="AG355" s="123"/>
      <c r="AH355" s="122"/>
      <c r="AI355" s="113" t="s">
        <v>108</v>
      </c>
      <c r="AL355" s="65">
        <v>0</v>
      </c>
    </row>
    <row r="356" spans="1:38" ht="15.6" customHeight="1">
      <c r="A356" s="273" t="s">
        <v>485</v>
      </c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5"/>
      <c r="AD356" s="127">
        <v>1682</v>
      </c>
      <c r="AE356" s="180"/>
      <c r="AF356" s="123"/>
      <c r="AG356" s="123"/>
      <c r="AH356" s="122"/>
      <c r="AI356" s="113" t="s">
        <v>108</v>
      </c>
      <c r="AL356" s="65">
        <v>0</v>
      </c>
    </row>
    <row r="357" spans="1:38" ht="15.6" customHeight="1">
      <c r="A357" s="273" t="s">
        <v>486</v>
      </c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5"/>
      <c r="AD357" s="127">
        <v>1683</v>
      </c>
      <c r="AE357" s="180"/>
      <c r="AF357" s="123"/>
      <c r="AG357" s="123"/>
      <c r="AH357" s="122"/>
      <c r="AI357" s="113" t="s">
        <v>108</v>
      </c>
      <c r="AL357" s="65">
        <v>62053653</v>
      </c>
    </row>
    <row r="358" spans="1:38" ht="15.6" customHeight="1">
      <c r="A358" s="273" t="s">
        <v>487</v>
      </c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5"/>
      <c r="AD358" s="127">
        <v>1684</v>
      </c>
      <c r="AE358" s="180"/>
      <c r="AF358" s="123"/>
      <c r="AG358" s="123"/>
      <c r="AH358" s="122"/>
      <c r="AI358" s="113" t="s">
        <v>108</v>
      </c>
      <c r="AL358" s="65">
        <v>0</v>
      </c>
    </row>
    <row r="359" spans="1:38" ht="15.6" customHeight="1">
      <c r="A359" s="273" t="s">
        <v>488</v>
      </c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5"/>
      <c r="AD359" s="127">
        <v>1685</v>
      </c>
      <c r="AE359" s="180"/>
      <c r="AF359" s="123"/>
      <c r="AG359" s="123"/>
      <c r="AH359" s="122"/>
      <c r="AI359" s="113" t="s">
        <v>108</v>
      </c>
      <c r="AL359" s="65">
        <v>0</v>
      </c>
    </row>
    <row r="360" spans="1:38" ht="15.6" customHeight="1">
      <c r="A360" s="273" t="s">
        <v>489</v>
      </c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5"/>
      <c r="AD360" s="127">
        <v>1686</v>
      </c>
      <c r="AE360" s="180"/>
      <c r="AF360" s="123"/>
      <c r="AG360" s="123"/>
      <c r="AH360" s="122"/>
      <c r="AI360" s="113" t="s">
        <v>108</v>
      </c>
      <c r="AL360" s="65">
        <v>0</v>
      </c>
    </row>
    <row r="361" spans="1:38" ht="15.6" customHeight="1">
      <c r="A361" s="273" t="s">
        <v>490</v>
      </c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5"/>
      <c r="AD361" s="127">
        <v>1183</v>
      </c>
      <c r="AE361" s="180"/>
      <c r="AF361" s="123"/>
      <c r="AG361" s="123"/>
      <c r="AH361" s="122"/>
      <c r="AI361" s="113" t="s">
        <v>108</v>
      </c>
      <c r="AL361" s="65">
        <v>0</v>
      </c>
    </row>
    <row r="362" spans="1:38" ht="15.6" customHeight="1">
      <c r="A362" s="273" t="s">
        <v>491</v>
      </c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5"/>
      <c r="AD362" s="127">
        <v>1687</v>
      </c>
      <c r="AE362" s="180"/>
      <c r="AF362" s="123"/>
      <c r="AG362" s="123"/>
      <c r="AH362" s="122"/>
      <c r="AI362" s="113" t="s">
        <v>108</v>
      </c>
      <c r="AL362" s="65">
        <v>0</v>
      </c>
    </row>
    <row r="363" spans="1:38" ht="15.6" customHeight="1">
      <c r="A363" s="273" t="s">
        <v>492</v>
      </c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5"/>
      <c r="AD363" s="127">
        <v>1688</v>
      </c>
      <c r="AE363" s="180"/>
      <c r="AF363" s="123"/>
      <c r="AG363" s="123"/>
      <c r="AH363" s="122"/>
      <c r="AI363" s="113" t="s">
        <v>108</v>
      </c>
      <c r="AL363" s="65">
        <v>0</v>
      </c>
    </row>
    <row r="364" spans="1:38" ht="15.6" customHeight="1">
      <c r="A364" s="273" t="s">
        <v>493</v>
      </c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5"/>
      <c r="AD364" s="127">
        <v>1689</v>
      </c>
      <c r="AE364" s="180"/>
      <c r="AF364" s="123"/>
      <c r="AG364" s="123"/>
      <c r="AH364" s="122"/>
      <c r="AI364" s="113" t="s">
        <v>108</v>
      </c>
      <c r="AL364" s="65">
        <v>236949341.0465517</v>
      </c>
    </row>
    <row r="365" spans="1:38">
      <c r="A365" s="280" t="s">
        <v>494</v>
      </c>
      <c r="B365" s="281"/>
      <c r="C365" s="281"/>
      <c r="D365" s="281"/>
      <c r="E365" s="281"/>
      <c r="F365" s="281"/>
      <c r="G365" s="281"/>
      <c r="H365" s="281"/>
      <c r="I365" s="281"/>
      <c r="J365" s="281"/>
      <c r="K365" s="281"/>
      <c r="L365" s="281"/>
      <c r="M365" s="281"/>
      <c r="N365" s="281"/>
      <c r="O365" s="281"/>
      <c r="P365" s="281"/>
      <c r="Q365" s="281"/>
      <c r="R365" s="281"/>
      <c r="S365" s="281"/>
      <c r="T365" s="281"/>
      <c r="U365" s="281"/>
      <c r="V365" s="281"/>
      <c r="W365" s="281"/>
      <c r="X365" s="281"/>
      <c r="Y365" s="281"/>
      <c r="Z365" s="281"/>
      <c r="AA365" s="281"/>
      <c r="AB365" s="281"/>
      <c r="AC365" s="282"/>
      <c r="AD365" s="127">
        <v>1728</v>
      </c>
      <c r="AE365" s="180"/>
      <c r="AF365" s="123"/>
      <c r="AG365" s="123"/>
      <c r="AH365" s="122"/>
      <c r="AI365" s="113" t="s">
        <v>112</v>
      </c>
      <c r="AL365" s="65">
        <v>102337437.07927586</v>
      </c>
    </row>
    <row r="366" spans="1:38">
      <c r="A366" s="273" t="s">
        <v>495</v>
      </c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5"/>
      <c r="AD366" s="127">
        <v>1154</v>
      </c>
      <c r="AE366" s="180"/>
      <c r="AF366" s="123"/>
      <c r="AG366" s="123"/>
      <c r="AH366" s="122"/>
      <c r="AI366" s="113" t="s">
        <v>108</v>
      </c>
      <c r="AL366" s="65">
        <v>0</v>
      </c>
    </row>
    <row r="367" spans="1:38">
      <c r="A367" s="273" t="s">
        <v>496</v>
      </c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5"/>
      <c r="AD367" s="127">
        <v>1157</v>
      </c>
      <c r="AE367" s="180"/>
      <c r="AF367" s="123"/>
      <c r="AG367" s="123"/>
      <c r="AH367" s="122"/>
      <c r="AI367" s="113" t="s">
        <v>108</v>
      </c>
      <c r="AL367" s="65">
        <v>134611903.96727586</v>
      </c>
    </row>
    <row r="368" spans="1:38">
      <c r="A368" s="280" t="s">
        <v>497</v>
      </c>
      <c r="B368" s="281"/>
      <c r="C368" s="281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281"/>
      <c r="P368" s="281"/>
      <c r="Q368" s="281"/>
      <c r="R368" s="281"/>
      <c r="S368" s="281"/>
      <c r="T368" s="281"/>
      <c r="U368" s="281"/>
      <c r="V368" s="281"/>
      <c r="W368" s="281"/>
      <c r="X368" s="281"/>
      <c r="Y368" s="281"/>
      <c r="Z368" s="281"/>
      <c r="AA368" s="281"/>
      <c r="AB368" s="281"/>
      <c r="AC368" s="282"/>
      <c r="AD368" s="127">
        <v>1690</v>
      </c>
      <c r="AE368" s="180"/>
      <c r="AF368" s="123"/>
      <c r="AG368" s="123"/>
      <c r="AH368" s="122"/>
      <c r="AI368" s="113" t="s">
        <v>112</v>
      </c>
    </row>
    <row r="369" spans="1:38">
      <c r="A369" s="223" t="s">
        <v>498</v>
      </c>
      <c r="B369" s="220"/>
      <c r="C369" s="220"/>
      <c r="D369" s="220"/>
      <c r="E369" s="220"/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20"/>
      <c r="Z369" s="220"/>
      <c r="AA369" s="220"/>
      <c r="AB369" s="220"/>
      <c r="AC369" s="220"/>
      <c r="AD369" s="220"/>
      <c r="AE369" s="220"/>
      <c r="AF369" s="220"/>
      <c r="AG369" s="220"/>
      <c r="AH369" s="220"/>
      <c r="AI369" s="221"/>
    </row>
    <row r="370" spans="1:38" ht="15.6" customHeight="1">
      <c r="A370" s="273" t="s">
        <v>499</v>
      </c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5"/>
      <c r="AD370" s="127">
        <v>1155</v>
      </c>
      <c r="AE370" s="107"/>
      <c r="AF370" s="111"/>
      <c r="AG370" s="111"/>
      <c r="AH370" s="108"/>
      <c r="AI370" s="113" t="s">
        <v>88</v>
      </c>
    </row>
    <row r="371" spans="1:38" ht="15.6" customHeight="1">
      <c r="A371" s="273" t="s">
        <v>500</v>
      </c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5"/>
      <c r="AD371" s="127">
        <v>1156</v>
      </c>
      <c r="AE371" s="107"/>
      <c r="AF371" s="111"/>
      <c r="AG371" s="111"/>
      <c r="AH371" s="108"/>
      <c r="AI371" s="113" t="s">
        <v>88</v>
      </c>
    </row>
    <row r="372" spans="1:38">
      <c r="A372" s="410" t="s">
        <v>501</v>
      </c>
      <c r="B372" s="411"/>
      <c r="C372" s="411"/>
      <c r="D372" s="411"/>
      <c r="E372" s="411"/>
      <c r="F372" s="411"/>
      <c r="G372" s="411"/>
      <c r="H372" s="411"/>
      <c r="I372" s="411"/>
      <c r="J372" s="411"/>
      <c r="K372" s="411"/>
      <c r="L372" s="411"/>
      <c r="M372" s="411"/>
      <c r="N372" s="411"/>
      <c r="O372" s="411"/>
      <c r="P372" s="411"/>
      <c r="Q372" s="411"/>
      <c r="R372" s="411"/>
      <c r="S372" s="411"/>
      <c r="T372" s="411"/>
      <c r="U372" s="411"/>
      <c r="V372" s="411"/>
      <c r="W372" s="411"/>
      <c r="X372" s="411"/>
      <c r="Y372" s="411"/>
      <c r="Z372" s="411"/>
      <c r="AA372" s="411"/>
      <c r="AB372" s="411"/>
      <c r="AC372" s="412"/>
      <c r="AD372" s="135">
        <v>1143</v>
      </c>
      <c r="AE372" s="291"/>
      <c r="AF372" s="292"/>
      <c r="AG372" s="292"/>
      <c r="AH372" s="293"/>
      <c r="AI372" s="158" t="s">
        <v>112</v>
      </c>
    </row>
    <row r="373" spans="1:38" ht="18" customHeight="1">
      <c r="A373" s="300" t="s">
        <v>502</v>
      </c>
      <c r="B373" s="301"/>
      <c r="C373" s="301"/>
      <c r="D373" s="301"/>
      <c r="E373" s="301"/>
      <c r="F373" s="301"/>
      <c r="G373" s="301"/>
      <c r="H373" s="301"/>
      <c r="I373" s="301"/>
      <c r="J373" s="301"/>
      <c r="K373" s="301"/>
      <c r="L373" s="301"/>
      <c r="M373" s="301"/>
      <c r="N373" s="301"/>
      <c r="O373" s="301"/>
      <c r="P373" s="301"/>
      <c r="Q373" s="301"/>
      <c r="R373" s="301"/>
      <c r="S373" s="301"/>
      <c r="T373" s="301"/>
      <c r="U373" s="301"/>
      <c r="V373" s="301"/>
      <c r="W373" s="301"/>
      <c r="X373" s="301"/>
      <c r="Y373" s="301"/>
      <c r="Z373" s="301"/>
      <c r="AA373" s="301"/>
      <c r="AB373" s="301"/>
      <c r="AC373" s="301"/>
      <c r="AD373" s="301"/>
      <c r="AE373" s="301"/>
      <c r="AF373" s="301"/>
      <c r="AG373" s="301"/>
      <c r="AH373" s="301"/>
      <c r="AI373" s="302"/>
    </row>
    <row r="374" spans="1:38" ht="20.100000000000001" customHeight="1">
      <c r="A374" s="265" t="s">
        <v>503</v>
      </c>
      <c r="B374" s="266"/>
      <c r="C374" s="266"/>
      <c r="D374" s="266"/>
      <c r="E374" s="266"/>
      <c r="F374" s="266"/>
      <c r="G374" s="266"/>
      <c r="H374" s="266"/>
      <c r="I374" s="266"/>
      <c r="J374" s="266"/>
      <c r="K374" s="266"/>
      <c r="L374" s="266"/>
      <c r="M374" s="266"/>
      <c r="N374" s="266"/>
      <c r="O374" s="266"/>
      <c r="P374" s="266"/>
      <c r="Q374" s="266"/>
      <c r="R374" s="266"/>
      <c r="S374" s="266"/>
      <c r="T374" s="266"/>
      <c r="U374" s="266"/>
      <c r="V374" s="266"/>
      <c r="W374" s="266"/>
      <c r="X374" s="266"/>
      <c r="Y374" s="266"/>
      <c r="Z374" s="266"/>
      <c r="AA374" s="266"/>
      <c r="AB374" s="266"/>
      <c r="AC374" s="266"/>
      <c r="AD374" s="266"/>
      <c r="AE374" s="266"/>
      <c r="AF374" s="266"/>
      <c r="AG374" s="266"/>
      <c r="AH374" s="266"/>
      <c r="AI374" s="267"/>
    </row>
    <row r="375" spans="1:38" ht="14.45" customHeight="1">
      <c r="A375" s="303" t="s">
        <v>504</v>
      </c>
      <c r="B375" s="304"/>
      <c r="C375" s="304"/>
      <c r="D375" s="304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04"/>
      <c r="Y375" s="304"/>
      <c r="Z375" s="304"/>
      <c r="AA375" s="304"/>
      <c r="AB375" s="304"/>
      <c r="AC375" s="305"/>
      <c r="AD375" s="413">
        <v>1698</v>
      </c>
      <c r="AE375" s="180"/>
      <c r="AF375" s="123"/>
      <c r="AG375" s="123"/>
      <c r="AH375" s="122"/>
      <c r="AI375" s="310" t="s">
        <v>88</v>
      </c>
      <c r="AL375" s="65">
        <v>708160122.05528283</v>
      </c>
    </row>
    <row r="376" spans="1:38" ht="14.45" customHeight="1">
      <c r="A376" s="273" t="s">
        <v>505</v>
      </c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5"/>
      <c r="AD376" s="358">
        <v>1717</v>
      </c>
      <c r="AE376" s="180"/>
      <c r="AF376" s="123"/>
      <c r="AG376" s="123"/>
      <c r="AH376" s="122"/>
      <c r="AI376" s="113" t="s">
        <v>108</v>
      </c>
    </row>
    <row r="377" spans="1:38" ht="14.45" customHeight="1">
      <c r="A377" s="273" t="s">
        <v>506</v>
      </c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5"/>
      <c r="AD377" s="358">
        <v>1692</v>
      </c>
      <c r="AE377" s="180"/>
      <c r="AF377" s="123"/>
      <c r="AG377" s="123"/>
      <c r="AH377" s="122"/>
      <c r="AI377" s="113" t="s">
        <v>88</v>
      </c>
    </row>
    <row r="378" spans="1:38" ht="14.45" customHeight="1">
      <c r="A378" s="273" t="s">
        <v>507</v>
      </c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5"/>
      <c r="AD378" s="358">
        <v>1699</v>
      </c>
      <c r="AE378" s="180"/>
      <c r="AF378" s="123"/>
      <c r="AG378" s="123"/>
      <c r="AH378" s="122"/>
      <c r="AI378" s="113" t="s">
        <v>88</v>
      </c>
      <c r="AL378" s="65">
        <v>25000000</v>
      </c>
    </row>
    <row r="379" spans="1:38" ht="14.45" customHeight="1">
      <c r="A379" s="280" t="s">
        <v>508</v>
      </c>
      <c r="B379" s="281"/>
      <c r="C379" s="281"/>
      <c r="D379" s="281"/>
      <c r="E379" s="281"/>
      <c r="F379" s="281"/>
      <c r="G379" s="281"/>
      <c r="H379" s="281"/>
      <c r="I379" s="281"/>
      <c r="J379" s="281"/>
      <c r="K379" s="281"/>
      <c r="L379" s="281"/>
      <c r="M379" s="281"/>
      <c r="N379" s="281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  <c r="AA379" s="281"/>
      <c r="AB379" s="281"/>
      <c r="AC379" s="282"/>
      <c r="AD379" s="358">
        <v>1718</v>
      </c>
      <c r="AE379" s="180"/>
      <c r="AF379" s="123"/>
      <c r="AG379" s="123"/>
      <c r="AH379" s="122"/>
      <c r="AI379" s="113" t="s">
        <v>112</v>
      </c>
      <c r="AL379" s="65">
        <v>733160122.05528283</v>
      </c>
    </row>
    <row r="380" spans="1:38" ht="14.45" customHeight="1">
      <c r="A380" s="273" t="s">
        <v>509</v>
      </c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5"/>
      <c r="AD380" s="358">
        <v>1693</v>
      </c>
      <c r="AE380" s="180"/>
      <c r="AF380" s="123"/>
      <c r="AG380" s="123"/>
      <c r="AH380" s="122"/>
      <c r="AI380" s="113" t="s">
        <v>108</v>
      </c>
    </row>
    <row r="381" spans="1:38" ht="14.45" customHeight="1">
      <c r="A381" s="273" t="s">
        <v>510</v>
      </c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5"/>
      <c r="AD381" s="358">
        <v>844</v>
      </c>
      <c r="AE381" s="180"/>
      <c r="AF381" s="123"/>
      <c r="AG381" s="123"/>
      <c r="AH381" s="122"/>
      <c r="AI381" s="113" t="s">
        <v>108</v>
      </c>
      <c r="AL381" s="65">
        <v>3000185.023537728</v>
      </c>
    </row>
    <row r="382" spans="1:38" ht="14.45" customHeight="1">
      <c r="A382" s="273" t="s">
        <v>511</v>
      </c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5"/>
      <c r="AD382" s="358">
        <v>982</v>
      </c>
      <c r="AE382" s="180"/>
      <c r="AF382" s="123"/>
      <c r="AG382" s="123"/>
      <c r="AH382" s="122"/>
      <c r="AI382" s="113" t="s">
        <v>108</v>
      </c>
    </row>
    <row r="383" spans="1:38" ht="14.45" customHeight="1">
      <c r="A383" s="273" t="s">
        <v>512</v>
      </c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5"/>
      <c r="AD383" s="358">
        <v>1198</v>
      </c>
      <c r="AE383" s="180"/>
      <c r="AF383" s="123"/>
      <c r="AG383" s="123"/>
      <c r="AH383" s="122"/>
      <c r="AI383" s="113" t="s">
        <v>108</v>
      </c>
    </row>
    <row r="384" spans="1:38">
      <c r="A384" s="410" t="s">
        <v>513</v>
      </c>
      <c r="B384" s="411"/>
      <c r="C384" s="411"/>
      <c r="D384" s="411"/>
      <c r="E384" s="411"/>
      <c r="F384" s="411"/>
      <c r="G384" s="411"/>
      <c r="H384" s="411"/>
      <c r="I384" s="411"/>
      <c r="J384" s="411"/>
      <c r="K384" s="411"/>
      <c r="L384" s="411"/>
      <c r="M384" s="411"/>
      <c r="N384" s="411"/>
      <c r="O384" s="411"/>
      <c r="P384" s="411"/>
      <c r="Q384" s="411"/>
      <c r="R384" s="411"/>
      <c r="S384" s="411"/>
      <c r="T384" s="411"/>
      <c r="U384" s="411"/>
      <c r="V384" s="411"/>
      <c r="W384" s="411"/>
      <c r="X384" s="411"/>
      <c r="Y384" s="411"/>
      <c r="Z384" s="411"/>
      <c r="AA384" s="411"/>
      <c r="AB384" s="411"/>
      <c r="AC384" s="412"/>
      <c r="AD384" s="361">
        <v>1199</v>
      </c>
      <c r="AE384" s="180"/>
      <c r="AF384" s="123"/>
      <c r="AG384" s="123"/>
      <c r="AH384" s="122"/>
      <c r="AI384" s="158" t="s">
        <v>112</v>
      </c>
      <c r="AL384" s="65">
        <v>730159937.03174508</v>
      </c>
    </row>
    <row r="385" spans="1:38" ht="15.95" customHeight="1">
      <c r="A385" s="300" t="s">
        <v>503</v>
      </c>
      <c r="B385" s="301"/>
      <c r="C385" s="301"/>
      <c r="D385" s="301"/>
      <c r="E385" s="301"/>
      <c r="F385" s="301"/>
      <c r="G385" s="301"/>
      <c r="H385" s="301"/>
      <c r="I385" s="301"/>
      <c r="J385" s="301"/>
      <c r="K385" s="301"/>
      <c r="L385" s="301"/>
      <c r="M385" s="301"/>
      <c r="N385" s="301"/>
      <c r="O385" s="301"/>
      <c r="P385" s="301"/>
      <c r="Q385" s="301"/>
      <c r="R385" s="301"/>
      <c r="S385" s="301"/>
      <c r="T385" s="301"/>
      <c r="U385" s="301"/>
      <c r="V385" s="301"/>
      <c r="W385" s="301"/>
      <c r="X385" s="301"/>
      <c r="Y385" s="301"/>
      <c r="Z385" s="301"/>
      <c r="AA385" s="301"/>
      <c r="AB385" s="301"/>
      <c r="AC385" s="301"/>
      <c r="AD385" s="301"/>
      <c r="AE385" s="301"/>
      <c r="AF385" s="301"/>
      <c r="AG385" s="301"/>
      <c r="AH385" s="301"/>
      <c r="AI385" s="302"/>
    </row>
    <row r="386" spans="1:38" ht="15.95" customHeight="1">
      <c r="A386" s="265" t="s">
        <v>514</v>
      </c>
      <c r="B386" s="266"/>
      <c r="C386" s="266"/>
      <c r="D386" s="266"/>
      <c r="E386" s="266"/>
      <c r="F386" s="266"/>
      <c r="G386" s="266"/>
      <c r="H386" s="266"/>
      <c r="I386" s="266"/>
      <c r="J386" s="266"/>
      <c r="K386" s="266"/>
      <c r="L386" s="266"/>
      <c r="M386" s="266"/>
      <c r="N386" s="266"/>
      <c r="O386" s="266"/>
      <c r="P386" s="266"/>
      <c r="Q386" s="266"/>
      <c r="R386" s="266"/>
      <c r="S386" s="266"/>
      <c r="T386" s="266"/>
      <c r="U386" s="266"/>
      <c r="V386" s="266"/>
      <c r="W386" s="266"/>
      <c r="X386" s="266"/>
      <c r="Y386" s="266"/>
      <c r="Z386" s="266"/>
      <c r="AA386" s="266"/>
      <c r="AB386" s="266"/>
      <c r="AC386" s="266"/>
      <c r="AD386" s="266"/>
      <c r="AE386" s="266"/>
      <c r="AF386" s="266"/>
      <c r="AG386" s="266"/>
      <c r="AH386" s="266"/>
      <c r="AI386" s="267"/>
    </row>
    <row r="387" spans="1:38" ht="15.6" customHeight="1">
      <c r="A387" s="414" t="s">
        <v>515</v>
      </c>
      <c r="B387" s="415"/>
      <c r="C387" s="415"/>
      <c r="D387" s="415"/>
      <c r="E387" s="415"/>
      <c r="F387" s="415"/>
      <c r="G387" s="415"/>
      <c r="H387" s="415"/>
      <c r="I387" s="415"/>
      <c r="J387" s="415"/>
      <c r="K387" s="415"/>
      <c r="L387" s="415"/>
      <c r="M387" s="415"/>
      <c r="N387" s="415"/>
      <c r="O387" s="415"/>
      <c r="P387" s="415"/>
      <c r="Q387" s="415"/>
      <c r="R387" s="415"/>
      <c r="S387" s="415"/>
      <c r="T387" s="415"/>
      <c r="U387" s="415"/>
      <c r="V387" s="415"/>
      <c r="W387" s="415"/>
      <c r="X387" s="415"/>
      <c r="Y387" s="415"/>
      <c r="Z387" s="415"/>
      <c r="AA387" s="415"/>
      <c r="AB387" s="415"/>
      <c r="AC387" s="416"/>
      <c r="AD387" s="417">
        <v>1145</v>
      </c>
      <c r="AE387" s="180"/>
      <c r="AF387" s="123"/>
      <c r="AG387" s="123"/>
      <c r="AH387" s="122"/>
      <c r="AI387" s="418" t="s">
        <v>88</v>
      </c>
      <c r="AL387" s="65">
        <v>437518116.41370791</v>
      </c>
    </row>
    <row r="388" spans="1:38" ht="15.6" customHeight="1">
      <c r="A388" s="419" t="s">
        <v>516</v>
      </c>
      <c r="B388" s="420"/>
      <c r="C388" s="420"/>
      <c r="D388" s="420"/>
      <c r="E388" s="420"/>
      <c r="F388" s="420"/>
      <c r="G388" s="420"/>
      <c r="H388" s="420"/>
      <c r="I388" s="420"/>
      <c r="J388" s="420"/>
      <c r="K388" s="420"/>
      <c r="L388" s="420"/>
      <c r="M388" s="420"/>
      <c r="N388" s="420"/>
      <c r="O388" s="420"/>
      <c r="P388" s="420"/>
      <c r="Q388" s="420"/>
      <c r="R388" s="420"/>
      <c r="S388" s="420"/>
      <c r="T388" s="420"/>
      <c r="U388" s="420"/>
      <c r="V388" s="420"/>
      <c r="W388" s="420"/>
      <c r="X388" s="420"/>
      <c r="Y388" s="420"/>
      <c r="Z388" s="420"/>
      <c r="AA388" s="420"/>
      <c r="AB388" s="420"/>
      <c r="AC388" s="421"/>
      <c r="AD388" s="422">
        <v>1146</v>
      </c>
      <c r="AE388" s="180"/>
      <c r="AF388" s="123"/>
      <c r="AG388" s="123"/>
      <c r="AH388" s="122"/>
      <c r="AI388" s="423" t="s">
        <v>108</v>
      </c>
    </row>
    <row r="389" spans="1:38" ht="15.6" customHeight="1">
      <c r="A389" s="419" t="s">
        <v>517</v>
      </c>
      <c r="B389" s="420"/>
      <c r="C389" s="420"/>
      <c r="D389" s="420"/>
      <c r="E389" s="420"/>
      <c r="F389" s="420"/>
      <c r="G389" s="420"/>
      <c r="H389" s="420"/>
      <c r="I389" s="420"/>
      <c r="J389" s="420"/>
      <c r="K389" s="420"/>
      <c r="L389" s="420"/>
      <c r="M389" s="420"/>
      <c r="N389" s="420"/>
      <c r="O389" s="420"/>
      <c r="P389" s="420"/>
      <c r="Q389" s="420"/>
      <c r="R389" s="420"/>
      <c r="S389" s="420"/>
      <c r="T389" s="420"/>
      <c r="U389" s="420"/>
      <c r="V389" s="420"/>
      <c r="W389" s="420"/>
      <c r="X389" s="420"/>
      <c r="Y389" s="420"/>
      <c r="Z389" s="420"/>
      <c r="AA389" s="420"/>
      <c r="AB389" s="420"/>
      <c r="AC389" s="421"/>
      <c r="AD389" s="422">
        <v>1177</v>
      </c>
      <c r="AE389" s="180"/>
      <c r="AF389" s="123"/>
      <c r="AG389" s="123"/>
      <c r="AH389" s="122"/>
      <c r="AI389" s="423" t="s">
        <v>88</v>
      </c>
      <c r="AL389" s="65">
        <v>58189909.483023152</v>
      </c>
    </row>
    <row r="390" spans="1:38" ht="15.6" customHeight="1">
      <c r="A390" s="419" t="s">
        <v>518</v>
      </c>
      <c r="B390" s="420"/>
      <c r="C390" s="420"/>
      <c r="D390" s="420"/>
      <c r="E390" s="420"/>
      <c r="F390" s="420"/>
      <c r="G390" s="420"/>
      <c r="H390" s="420"/>
      <c r="I390" s="420"/>
      <c r="J390" s="420"/>
      <c r="K390" s="420"/>
      <c r="L390" s="420"/>
      <c r="M390" s="420"/>
      <c r="N390" s="420"/>
      <c r="O390" s="420"/>
      <c r="P390" s="420"/>
      <c r="Q390" s="420"/>
      <c r="R390" s="420"/>
      <c r="S390" s="420"/>
      <c r="T390" s="420"/>
      <c r="U390" s="420"/>
      <c r="V390" s="420"/>
      <c r="W390" s="420"/>
      <c r="X390" s="420"/>
      <c r="Y390" s="420"/>
      <c r="Z390" s="420"/>
      <c r="AA390" s="420"/>
      <c r="AB390" s="420"/>
      <c r="AC390" s="421"/>
      <c r="AD390" s="422">
        <v>893</v>
      </c>
      <c r="AE390" s="180"/>
      <c r="AF390" s="123"/>
      <c r="AG390" s="123"/>
      <c r="AH390" s="122"/>
      <c r="AI390" s="423" t="s">
        <v>88</v>
      </c>
    </row>
    <row r="391" spans="1:38" ht="15.6" customHeight="1">
      <c r="A391" s="419" t="s">
        <v>519</v>
      </c>
      <c r="B391" s="420"/>
      <c r="C391" s="420"/>
      <c r="D391" s="420"/>
      <c r="E391" s="420"/>
      <c r="F391" s="420"/>
      <c r="G391" s="420"/>
      <c r="H391" s="420"/>
      <c r="I391" s="420"/>
      <c r="J391" s="420"/>
      <c r="K391" s="420"/>
      <c r="L391" s="420"/>
      <c r="M391" s="420"/>
      <c r="N391" s="420"/>
      <c r="O391" s="420"/>
      <c r="P391" s="420"/>
      <c r="Q391" s="420"/>
      <c r="R391" s="420"/>
      <c r="S391" s="420"/>
      <c r="T391" s="420"/>
      <c r="U391" s="420"/>
      <c r="V391" s="420"/>
      <c r="W391" s="420"/>
      <c r="X391" s="420"/>
      <c r="Y391" s="420"/>
      <c r="Z391" s="420"/>
      <c r="AA391" s="420"/>
      <c r="AB391" s="420"/>
      <c r="AC391" s="421"/>
      <c r="AD391" s="422">
        <v>894</v>
      </c>
      <c r="AE391" s="180"/>
      <c r="AF391" s="123"/>
      <c r="AG391" s="123"/>
      <c r="AH391" s="122"/>
      <c r="AI391" s="423" t="s">
        <v>108</v>
      </c>
    </row>
    <row r="392" spans="1:38" ht="15.6" customHeight="1">
      <c r="A392" s="419" t="s">
        <v>520</v>
      </c>
      <c r="B392" s="420"/>
      <c r="C392" s="420"/>
      <c r="D392" s="420"/>
      <c r="E392" s="420"/>
      <c r="F392" s="420"/>
      <c r="G392" s="420"/>
      <c r="H392" s="420"/>
      <c r="I392" s="420"/>
      <c r="J392" s="420"/>
      <c r="K392" s="420"/>
      <c r="L392" s="420"/>
      <c r="M392" s="420"/>
      <c r="N392" s="420"/>
      <c r="O392" s="420"/>
      <c r="P392" s="420"/>
      <c r="Q392" s="420"/>
      <c r="R392" s="420"/>
      <c r="S392" s="420"/>
      <c r="T392" s="420"/>
      <c r="U392" s="420"/>
      <c r="V392" s="420"/>
      <c r="W392" s="420"/>
      <c r="X392" s="420"/>
      <c r="Y392" s="420"/>
      <c r="Z392" s="420"/>
      <c r="AA392" s="420"/>
      <c r="AB392" s="420"/>
      <c r="AC392" s="421"/>
      <c r="AD392" s="422">
        <v>1694</v>
      </c>
      <c r="AE392" s="180"/>
      <c r="AF392" s="123"/>
      <c r="AG392" s="123"/>
      <c r="AH392" s="122"/>
      <c r="AI392" s="423" t="s">
        <v>88</v>
      </c>
      <c r="AL392" s="65">
        <v>134611903.96727586</v>
      </c>
    </row>
    <row r="393" spans="1:38" ht="15.6" customHeight="1">
      <c r="A393" s="419" t="s">
        <v>521</v>
      </c>
      <c r="B393" s="420"/>
      <c r="C393" s="420"/>
      <c r="D393" s="420"/>
      <c r="E393" s="420"/>
      <c r="F393" s="420"/>
      <c r="G393" s="420"/>
      <c r="H393" s="420"/>
      <c r="I393" s="420"/>
      <c r="J393" s="420"/>
      <c r="K393" s="420"/>
      <c r="L393" s="420"/>
      <c r="M393" s="420"/>
      <c r="N393" s="420"/>
      <c r="O393" s="420"/>
      <c r="P393" s="420"/>
      <c r="Q393" s="420"/>
      <c r="R393" s="420"/>
      <c r="S393" s="420"/>
      <c r="T393" s="420"/>
      <c r="U393" s="420"/>
      <c r="V393" s="420"/>
      <c r="W393" s="420"/>
      <c r="X393" s="420"/>
      <c r="Y393" s="420"/>
      <c r="Z393" s="420"/>
      <c r="AA393" s="420"/>
      <c r="AB393" s="420"/>
      <c r="AC393" s="421"/>
      <c r="AD393" s="422">
        <v>1695</v>
      </c>
      <c r="AE393" s="180"/>
      <c r="AF393" s="123"/>
      <c r="AG393" s="123"/>
      <c r="AH393" s="122"/>
      <c r="AI393" s="423" t="s">
        <v>108</v>
      </c>
    </row>
    <row r="394" spans="1:38" ht="15.6" customHeight="1">
      <c r="A394" s="419" t="s">
        <v>493</v>
      </c>
      <c r="B394" s="420"/>
      <c r="C394" s="420"/>
      <c r="D394" s="420"/>
      <c r="E394" s="420"/>
      <c r="F394" s="420"/>
      <c r="G394" s="420"/>
      <c r="H394" s="420"/>
      <c r="I394" s="420"/>
      <c r="J394" s="420"/>
      <c r="K394" s="420"/>
      <c r="L394" s="420"/>
      <c r="M394" s="420"/>
      <c r="N394" s="420"/>
      <c r="O394" s="420"/>
      <c r="P394" s="420"/>
      <c r="Q394" s="420"/>
      <c r="R394" s="420"/>
      <c r="S394" s="420"/>
      <c r="T394" s="420"/>
      <c r="U394" s="420"/>
      <c r="V394" s="420"/>
      <c r="W394" s="420"/>
      <c r="X394" s="420"/>
      <c r="Y394" s="420"/>
      <c r="Z394" s="420"/>
      <c r="AA394" s="420"/>
      <c r="AB394" s="420"/>
      <c r="AC394" s="421"/>
      <c r="AD394" s="422">
        <v>1696</v>
      </c>
      <c r="AE394" s="180"/>
      <c r="AF394" s="123"/>
      <c r="AG394" s="123"/>
      <c r="AH394" s="122"/>
      <c r="AI394" s="423" t="s">
        <v>88</v>
      </c>
      <c r="AL394" s="65">
        <v>0</v>
      </c>
    </row>
    <row r="395" spans="1:38" ht="15.6" customHeight="1">
      <c r="A395" s="419" t="s">
        <v>522</v>
      </c>
      <c r="B395" s="420"/>
      <c r="C395" s="420"/>
      <c r="D395" s="420"/>
      <c r="E395" s="420"/>
      <c r="F395" s="420"/>
      <c r="G395" s="420"/>
      <c r="H395" s="420"/>
      <c r="I395" s="420"/>
      <c r="J395" s="420"/>
      <c r="K395" s="420"/>
      <c r="L395" s="420"/>
      <c r="M395" s="420"/>
      <c r="N395" s="420"/>
      <c r="O395" s="420"/>
      <c r="P395" s="420"/>
      <c r="Q395" s="420"/>
      <c r="R395" s="420"/>
      <c r="S395" s="420"/>
      <c r="T395" s="420"/>
      <c r="U395" s="420"/>
      <c r="V395" s="420"/>
      <c r="W395" s="420"/>
      <c r="X395" s="420"/>
      <c r="Y395" s="420"/>
      <c r="Z395" s="420"/>
      <c r="AA395" s="420"/>
      <c r="AB395" s="420"/>
      <c r="AC395" s="421"/>
      <c r="AD395" s="422">
        <v>1178</v>
      </c>
      <c r="AE395" s="180"/>
      <c r="AF395" s="123"/>
      <c r="AG395" s="123"/>
      <c r="AH395" s="122"/>
      <c r="AI395" s="423" t="s">
        <v>88</v>
      </c>
      <c r="AL395" s="65">
        <v>0</v>
      </c>
    </row>
    <row r="396" spans="1:38" ht="15.6" customHeight="1">
      <c r="A396" s="419" t="s">
        <v>523</v>
      </c>
      <c r="B396" s="420"/>
      <c r="C396" s="420"/>
      <c r="D396" s="420"/>
      <c r="E396" s="420"/>
      <c r="F396" s="420"/>
      <c r="G396" s="420"/>
      <c r="H396" s="420"/>
      <c r="I396" s="420"/>
      <c r="J396" s="420"/>
      <c r="K396" s="420"/>
      <c r="L396" s="420"/>
      <c r="M396" s="420"/>
      <c r="N396" s="420"/>
      <c r="O396" s="420"/>
      <c r="P396" s="420"/>
      <c r="Q396" s="420"/>
      <c r="R396" s="420"/>
      <c r="S396" s="420"/>
      <c r="T396" s="420"/>
      <c r="U396" s="420"/>
      <c r="V396" s="420"/>
      <c r="W396" s="420"/>
      <c r="X396" s="420"/>
      <c r="Y396" s="420"/>
      <c r="Z396" s="420"/>
      <c r="AA396" s="420"/>
      <c r="AB396" s="420"/>
      <c r="AC396" s="421"/>
      <c r="AD396" s="422">
        <v>1179</v>
      </c>
      <c r="AE396" s="180">
        <f t="shared" ref="AE396" si="0">+AL396</f>
        <v>0</v>
      </c>
      <c r="AF396" s="123"/>
      <c r="AG396" s="123"/>
      <c r="AH396" s="122"/>
      <c r="AI396" s="423" t="s">
        <v>108</v>
      </c>
    </row>
    <row r="397" spans="1:38" ht="15.6" customHeight="1">
      <c r="A397" s="419" t="s">
        <v>524</v>
      </c>
      <c r="B397" s="420"/>
      <c r="C397" s="420"/>
      <c r="D397" s="420"/>
      <c r="E397" s="420"/>
      <c r="F397" s="420"/>
      <c r="G397" s="420"/>
      <c r="H397" s="420"/>
      <c r="I397" s="420"/>
      <c r="J397" s="420"/>
      <c r="K397" s="420"/>
      <c r="L397" s="420"/>
      <c r="M397" s="420"/>
      <c r="N397" s="420"/>
      <c r="O397" s="420"/>
      <c r="P397" s="420"/>
      <c r="Q397" s="420"/>
      <c r="R397" s="420"/>
      <c r="S397" s="420"/>
      <c r="T397" s="420"/>
      <c r="U397" s="420"/>
      <c r="V397" s="420"/>
      <c r="W397" s="420"/>
      <c r="X397" s="420"/>
      <c r="Y397" s="420"/>
      <c r="Z397" s="420"/>
      <c r="AA397" s="420"/>
      <c r="AB397" s="420"/>
      <c r="AC397" s="421"/>
      <c r="AD397" s="422">
        <v>1180</v>
      </c>
      <c r="AE397" s="180"/>
      <c r="AF397" s="123"/>
      <c r="AG397" s="123"/>
      <c r="AH397" s="122"/>
      <c r="AI397" s="423" t="s">
        <v>88</v>
      </c>
    </row>
    <row r="398" spans="1:38" ht="15.6" customHeight="1">
      <c r="A398" s="419" t="s">
        <v>525</v>
      </c>
      <c r="B398" s="420"/>
      <c r="C398" s="420"/>
      <c r="D398" s="420"/>
      <c r="E398" s="420"/>
      <c r="F398" s="420"/>
      <c r="G398" s="420"/>
      <c r="H398" s="420"/>
      <c r="I398" s="420"/>
      <c r="J398" s="420"/>
      <c r="K398" s="420"/>
      <c r="L398" s="420"/>
      <c r="M398" s="420"/>
      <c r="N398" s="420"/>
      <c r="O398" s="420"/>
      <c r="P398" s="420"/>
      <c r="Q398" s="420"/>
      <c r="R398" s="420"/>
      <c r="S398" s="420"/>
      <c r="T398" s="420"/>
      <c r="U398" s="420"/>
      <c r="V398" s="420"/>
      <c r="W398" s="420"/>
      <c r="X398" s="420"/>
      <c r="Y398" s="420"/>
      <c r="Z398" s="420"/>
      <c r="AA398" s="420"/>
      <c r="AB398" s="420"/>
      <c r="AC398" s="421"/>
      <c r="AD398" s="422">
        <v>1181</v>
      </c>
      <c r="AE398" s="180"/>
      <c r="AF398" s="123"/>
      <c r="AG398" s="123"/>
      <c r="AH398" s="122"/>
      <c r="AI398" s="423" t="s">
        <v>108</v>
      </c>
    </row>
    <row r="399" spans="1:38" ht="15.6" customHeight="1">
      <c r="A399" s="419" t="s">
        <v>507</v>
      </c>
      <c r="B399" s="420"/>
      <c r="C399" s="420"/>
      <c r="D399" s="420"/>
      <c r="E399" s="420"/>
      <c r="F399" s="420"/>
      <c r="G399" s="420"/>
      <c r="H399" s="420"/>
      <c r="I399" s="420"/>
      <c r="J399" s="420"/>
      <c r="K399" s="420"/>
      <c r="L399" s="420"/>
      <c r="M399" s="420"/>
      <c r="N399" s="420"/>
      <c r="O399" s="420"/>
      <c r="P399" s="420"/>
      <c r="Q399" s="420"/>
      <c r="R399" s="420"/>
      <c r="S399" s="420"/>
      <c r="T399" s="420"/>
      <c r="U399" s="420"/>
      <c r="V399" s="420"/>
      <c r="W399" s="420"/>
      <c r="X399" s="420"/>
      <c r="Y399" s="420"/>
      <c r="Z399" s="420"/>
      <c r="AA399" s="420"/>
      <c r="AB399" s="420"/>
      <c r="AC399" s="421"/>
      <c r="AD399" s="422">
        <v>1182</v>
      </c>
      <c r="AE399" s="180"/>
      <c r="AF399" s="123"/>
      <c r="AG399" s="123"/>
      <c r="AH399" s="122"/>
      <c r="AI399" s="423" t="s">
        <v>108</v>
      </c>
      <c r="AL399" s="65">
        <v>25000000</v>
      </c>
    </row>
    <row r="400" spans="1:38" ht="15.6" customHeight="1">
      <c r="A400" s="419" t="s">
        <v>469</v>
      </c>
      <c r="B400" s="420"/>
      <c r="C400" s="420"/>
      <c r="D400" s="420"/>
      <c r="E400" s="420"/>
      <c r="F400" s="420"/>
      <c r="G400" s="420"/>
      <c r="H400" s="420"/>
      <c r="I400" s="420"/>
      <c r="J400" s="420"/>
      <c r="K400" s="420"/>
      <c r="L400" s="420"/>
      <c r="M400" s="420"/>
      <c r="N400" s="420"/>
      <c r="O400" s="420"/>
      <c r="P400" s="420"/>
      <c r="Q400" s="420"/>
      <c r="R400" s="420"/>
      <c r="S400" s="420"/>
      <c r="T400" s="420"/>
      <c r="U400" s="420"/>
      <c r="V400" s="420"/>
      <c r="W400" s="420"/>
      <c r="X400" s="420"/>
      <c r="Y400" s="420"/>
      <c r="Z400" s="420"/>
      <c r="AA400" s="420"/>
      <c r="AB400" s="420"/>
      <c r="AC400" s="421"/>
      <c r="AD400" s="422">
        <v>1697</v>
      </c>
      <c r="AE400" s="180"/>
      <c r="AF400" s="123"/>
      <c r="AG400" s="123"/>
      <c r="AH400" s="122"/>
      <c r="AI400" s="423" t="s">
        <v>108</v>
      </c>
      <c r="AL400" s="65">
        <v>34202067.887999997</v>
      </c>
    </row>
    <row r="401" spans="1:39" ht="15.6" customHeight="1">
      <c r="A401" s="419" t="s">
        <v>526</v>
      </c>
      <c r="B401" s="420"/>
      <c r="C401" s="420"/>
      <c r="D401" s="420"/>
      <c r="E401" s="420"/>
      <c r="F401" s="420"/>
      <c r="G401" s="420"/>
      <c r="H401" s="420"/>
      <c r="I401" s="420"/>
      <c r="J401" s="420"/>
      <c r="K401" s="420"/>
      <c r="L401" s="420"/>
      <c r="M401" s="420"/>
      <c r="N401" s="420"/>
      <c r="O401" s="420"/>
      <c r="P401" s="420"/>
      <c r="Q401" s="420"/>
      <c r="R401" s="420"/>
      <c r="S401" s="420"/>
      <c r="T401" s="420"/>
      <c r="U401" s="420"/>
      <c r="V401" s="420"/>
      <c r="W401" s="420"/>
      <c r="X401" s="420"/>
      <c r="Y401" s="420"/>
      <c r="Z401" s="420"/>
      <c r="AA401" s="420"/>
      <c r="AB401" s="420"/>
      <c r="AC401" s="421"/>
      <c r="AD401" s="422">
        <v>1186</v>
      </c>
      <c r="AE401" s="180"/>
      <c r="AF401" s="123"/>
      <c r="AG401" s="123"/>
      <c r="AH401" s="122"/>
      <c r="AI401" s="423" t="s">
        <v>88</v>
      </c>
    </row>
    <row r="402" spans="1:39" ht="15.6" customHeight="1">
      <c r="A402" s="419" t="s">
        <v>527</v>
      </c>
      <c r="B402" s="420"/>
      <c r="C402" s="420"/>
      <c r="D402" s="420"/>
      <c r="E402" s="420"/>
      <c r="F402" s="420"/>
      <c r="G402" s="420"/>
      <c r="H402" s="420"/>
      <c r="I402" s="420"/>
      <c r="J402" s="420"/>
      <c r="K402" s="420"/>
      <c r="L402" s="420"/>
      <c r="M402" s="420"/>
      <c r="N402" s="420"/>
      <c r="O402" s="420"/>
      <c r="P402" s="420"/>
      <c r="Q402" s="420"/>
      <c r="R402" s="420"/>
      <c r="S402" s="420"/>
      <c r="T402" s="420"/>
      <c r="U402" s="420"/>
      <c r="V402" s="420"/>
      <c r="W402" s="420"/>
      <c r="X402" s="420"/>
      <c r="Y402" s="420"/>
      <c r="Z402" s="420"/>
      <c r="AA402" s="420"/>
      <c r="AB402" s="420"/>
      <c r="AC402" s="421"/>
      <c r="AD402" s="422">
        <v>1187</v>
      </c>
      <c r="AE402" s="180"/>
      <c r="AF402" s="123"/>
      <c r="AG402" s="123"/>
      <c r="AH402" s="122"/>
      <c r="AI402" s="423" t="s">
        <v>108</v>
      </c>
    </row>
    <row r="403" spans="1:39" ht="15.6" customHeight="1">
      <c r="A403" s="419" t="s">
        <v>474</v>
      </c>
      <c r="B403" s="420"/>
      <c r="C403" s="420"/>
      <c r="D403" s="420"/>
      <c r="E403" s="420"/>
      <c r="F403" s="420"/>
      <c r="G403" s="420"/>
      <c r="H403" s="420"/>
      <c r="I403" s="420"/>
      <c r="J403" s="420"/>
      <c r="K403" s="420"/>
      <c r="L403" s="420"/>
      <c r="M403" s="420"/>
      <c r="N403" s="420"/>
      <c r="O403" s="420"/>
      <c r="P403" s="420"/>
      <c r="Q403" s="420"/>
      <c r="R403" s="420"/>
      <c r="S403" s="420"/>
      <c r="T403" s="420"/>
      <c r="U403" s="420"/>
      <c r="V403" s="420"/>
      <c r="W403" s="420"/>
      <c r="X403" s="420"/>
      <c r="Y403" s="420"/>
      <c r="Z403" s="420"/>
      <c r="AA403" s="420"/>
      <c r="AB403" s="420"/>
      <c r="AC403" s="421"/>
      <c r="AD403" s="422">
        <v>1700</v>
      </c>
      <c r="AE403" s="180"/>
      <c r="AF403" s="123"/>
      <c r="AG403" s="123"/>
      <c r="AH403" s="122"/>
      <c r="AI403" s="423" t="s">
        <v>108</v>
      </c>
    </row>
    <row r="404" spans="1:39" ht="15.6" customHeight="1">
      <c r="A404" s="419" t="s">
        <v>528</v>
      </c>
      <c r="B404" s="420"/>
      <c r="C404" s="420"/>
      <c r="D404" s="420"/>
      <c r="E404" s="420"/>
      <c r="F404" s="420"/>
      <c r="G404" s="420"/>
      <c r="H404" s="420"/>
      <c r="I404" s="420"/>
      <c r="J404" s="420"/>
      <c r="K404" s="420"/>
      <c r="L404" s="420"/>
      <c r="M404" s="420"/>
      <c r="N404" s="420"/>
      <c r="O404" s="420"/>
      <c r="P404" s="420"/>
      <c r="Q404" s="420"/>
      <c r="R404" s="420"/>
      <c r="S404" s="420"/>
      <c r="T404" s="420"/>
      <c r="U404" s="420"/>
      <c r="V404" s="420"/>
      <c r="W404" s="420"/>
      <c r="X404" s="420"/>
      <c r="Y404" s="420"/>
      <c r="Z404" s="420"/>
      <c r="AA404" s="420"/>
      <c r="AB404" s="420"/>
      <c r="AC404" s="421"/>
      <c r="AD404" s="422">
        <v>1188</v>
      </c>
      <c r="AE404" s="180"/>
      <c r="AF404" s="123"/>
      <c r="AG404" s="123"/>
      <c r="AH404" s="122"/>
      <c r="AI404" s="423" t="s">
        <v>108</v>
      </c>
    </row>
    <row r="405" spans="1:39" ht="15.6" customHeight="1">
      <c r="A405" s="419" t="s">
        <v>495</v>
      </c>
      <c r="B405" s="420"/>
      <c r="C405" s="420"/>
      <c r="D405" s="420"/>
      <c r="E405" s="420"/>
      <c r="F405" s="420"/>
      <c r="G405" s="420"/>
      <c r="H405" s="420"/>
      <c r="I405" s="420"/>
      <c r="J405" s="420"/>
      <c r="K405" s="420"/>
      <c r="L405" s="420"/>
      <c r="M405" s="420"/>
      <c r="N405" s="420"/>
      <c r="O405" s="420"/>
      <c r="P405" s="420"/>
      <c r="Q405" s="420"/>
      <c r="R405" s="420"/>
      <c r="S405" s="420"/>
      <c r="T405" s="420"/>
      <c r="U405" s="420"/>
      <c r="V405" s="420"/>
      <c r="W405" s="420"/>
      <c r="X405" s="420"/>
      <c r="Y405" s="420"/>
      <c r="Z405" s="420"/>
      <c r="AA405" s="420"/>
      <c r="AB405" s="420"/>
      <c r="AC405" s="421"/>
      <c r="AD405" s="422">
        <v>1701</v>
      </c>
      <c r="AE405" s="180"/>
      <c r="AF405" s="123"/>
      <c r="AG405" s="123"/>
      <c r="AH405" s="122"/>
      <c r="AI405" s="423" t="s">
        <v>88</v>
      </c>
      <c r="AL405" s="65">
        <v>102337437.07927586</v>
      </c>
    </row>
    <row r="406" spans="1:39" ht="15.6" customHeight="1">
      <c r="A406" s="419" t="s">
        <v>529</v>
      </c>
      <c r="B406" s="420"/>
      <c r="C406" s="420"/>
      <c r="D406" s="420"/>
      <c r="E406" s="420"/>
      <c r="F406" s="420"/>
      <c r="G406" s="420"/>
      <c r="H406" s="420"/>
      <c r="I406" s="420"/>
      <c r="J406" s="420"/>
      <c r="K406" s="420"/>
      <c r="L406" s="420"/>
      <c r="M406" s="420"/>
      <c r="N406" s="420"/>
      <c r="O406" s="420"/>
      <c r="P406" s="420"/>
      <c r="Q406" s="420"/>
      <c r="R406" s="420"/>
      <c r="S406" s="420"/>
      <c r="T406" s="420"/>
      <c r="U406" s="420"/>
      <c r="V406" s="420"/>
      <c r="W406" s="420"/>
      <c r="X406" s="420"/>
      <c r="Y406" s="420"/>
      <c r="Z406" s="420"/>
      <c r="AA406" s="420"/>
      <c r="AB406" s="420"/>
      <c r="AC406" s="421"/>
      <c r="AD406" s="422">
        <v>1702</v>
      </c>
      <c r="AE406" s="180"/>
      <c r="AF406" s="123"/>
      <c r="AG406" s="123"/>
      <c r="AH406" s="122"/>
      <c r="AI406" s="423" t="s">
        <v>88</v>
      </c>
      <c r="AL406" s="65">
        <v>0</v>
      </c>
    </row>
    <row r="407" spans="1:39" ht="15.6" customHeight="1">
      <c r="A407" s="419" t="s">
        <v>530</v>
      </c>
      <c r="B407" s="420"/>
      <c r="C407" s="420"/>
      <c r="D407" s="420"/>
      <c r="E407" s="420"/>
      <c r="F407" s="420"/>
      <c r="G407" s="420"/>
      <c r="H407" s="420"/>
      <c r="I407" s="420"/>
      <c r="J407" s="420"/>
      <c r="K407" s="420"/>
      <c r="L407" s="420"/>
      <c r="M407" s="420"/>
      <c r="N407" s="420"/>
      <c r="O407" s="420"/>
      <c r="P407" s="420"/>
      <c r="Q407" s="420"/>
      <c r="R407" s="420"/>
      <c r="S407" s="420"/>
      <c r="T407" s="420"/>
      <c r="U407" s="420"/>
      <c r="V407" s="420"/>
      <c r="W407" s="420"/>
      <c r="X407" s="420"/>
      <c r="Y407" s="420"/>
      <c r="Z407" s="420"/>
      <c r="AA407" s="420"/>
      <c r="AB407" s="420"/>
      <c r="AC407" s="421"/>
      <c r="AD407" s="422">
        <v>1189</v>
      </c>
      <c r="AE407" s="180"/>
      <c r="AF407" s="123"/>
      <c r="AG407" s="123"/>
      <c r="AH407" s="122"/>
      <c r="AI407" s="423" t="s">
        <v>88</v>
      </c>
      <c r="AL407" s="65">
        <v>34704823</v>
      </c>
    </row>
    <row r="408" spans="1:39" ht="15.6" customHeight="1">
      <c r="A408" s="419" t="s">
        <v>531</v>
      </c>
      <c r="B408" s="420"/>
      <c r="C408" s="420"/>
      <c r="D408" s="420"/>
      <c r="E408" s="420"/>
      <c r="F408" s="420"/>
      <c r="G408" s="420"/>
      <c r="H408" s="420"/>
      <c r="I408" s="420"/>
      <c r="J408" s="420"/>
      <c r="K408" s="420"/>
      <c r="L408" s="420"/>
      <c r="M408" s="420"/>
      <c r="N408" s="420"/>
      <c r="O408" s="420"/>
      <c r="P408" s="420"/>
      <c r="Q408" s="420"/>
      <c r="R408" s="420"/>
      <c r="S408" s="420"/>
      <c r="T408" s="420"/>
      <c r="U408" s="420"/>
      <c r="V408" s="420"/>
      <c r="W408" s="420"/>
      <c r="X408" s="420"/>
      <c r="Y408" s="420"/>
      <c r="Z408" s="420"/>
      <c r="AA408" s="420"/>
      <c r="AB408" s="420"/>
      <c r="AC408" s="421"/>
      <c r="AD408" s="422">
        <v>1190</v>
      </c>
      <c r="AE408" s="180"/>
      <c r="AF408" s="123"/>
      <c r="AG408" s="123"/>
      <c r="AH408" s="122"/>
      <c r="AI408" s="423" t="s">
        <v>108</v>
      </c>
    </row>
    <row r="409" spans="1:39" ht="15.6" customHeight="1">
      <c r="A409" s="419" t="s">
        <v>532</v>
      </c>
      <c r="B409" s="420"/>
      <c r="C409" s="420"/>
      <c r="D409" s="420"/>
      <c r="E409" s="420"/>
      <c r="F409" s="420"/>
      <c r="G409" s="420"/>
      <c r="H409" s="420"/>
      <c r="I409" s="420"/>
      <c r="J409" s="420"/>
      <c r="K409" s="420"/>
      <c r="L409" s="420"/>
      <c r="M409" s="420"/>
      <c r="N409" s="420"/>
      <c r="O409" s="420"/>
      <c r="P409" s="420"/>
      <c r="Q409" s="420"/>
      <c r="R409" s="420"/>
      <c r="S409" s="420"/>
      <c r="T409" s="420"/>
      <c r="U409" s="420"/>
      <c r="V409" s="420"/>
      <c r="W409" s="420"/>
      <c r="X409" s="420"/>
      <c r="Y409" s="420"/>
      <c r="Z409" s="420"/>
      <c r="AA409" s="420"/>
      <c r="AB409" s="420"/>
      <c r="AC409" s="421"/>
      <c r="AD409" s="422">
        <v>645</v>
      </c>
      <c r="AE409" s="180"/>
      <c r="AF409" s="123"/>
      <c r="AG409" s="123"/>
      <c r="AH409" s="122"/>
      <c r="AI409" s="423" t="s">
        <v>112</v>
      </c>
      <c r="AL409" s="65">
        <v>708160122.05528283</v>
      </c>
    </row>
    <row r="410" spans="1:39" ht="15.6" customHeight="1">
      <c r="A410" s="424" t="s">
        <v>533</v>
      </c>
      <c r="B410" s="425"/>
      <c r="C410" s="425"/>
      <c r="D410" s="425"/>
      <c r="E410" s="425"/>
      <c r="F410" s="425"/>
      <c r="G410" s="425"/>
      <c r="H410" s="425"/>
      <c r="I410" s="425"/>
      <c r="J410" s="425"/>
      <c r="K410" s="425"/>
      <c r="L410" s="425"/>
      <c r="M410" s="425"/>
      <c r="N410" s="425"/>
      <c r="O410" s="425"/>
      <c r="P410" s="425"/>
      <c r="Q410" s="425"/>
      <c r="R410" s="425"/>
      <c r="S410" s="425"/>
      <c r="T410" s="425"/>
      <c r="U410" s="425"/>
      <c r="V410" s="425"/>
      <c r="W410" s="425"/>
      <c r="X410" s="425"/>
      <c r="Y410" s="425"/>
      <c r="Z410" s="425"/>
      <c r="AA410" s="425"/>
      <c r="AB410" s="425"/>
      <c r="AC410" s="426"/>
      <c r="AD410" s="427">
        <v>646</v>
      </c>
      <c r="AE410" s="180"/>
      <c r="AF410" s="123"/>
      <c r="AG410" s="123"/>
      <c r="AH410" s="122"/>
      <c r="AI410" s="428" t="s">
        <v>112</v>
      </c>
    </row>
    <row r="411" spans="1:39">
      <c r="A411" s="300" t="s">
        <v>534</v>
      </c>
      <c r="B411" s="301"/>
      <c r="C411" s="301"/>
      <c r="D411" s="301"/>
      <c r="E411" s="301"/>
      <c r="F411" s="301"/>
      <c r="G411" s="301"/>
      <c r="H411" s="301"/>
      <c r="I411" s="301"/>
      <c r="J411" s="301"/>
      <c r="K411" s="301"/>
      <c r="L411" s="301"/>
      <c r="M411" s="301"/>
      <c r="N411" s="301"/>
      <c r="O411" s="301"/>
      <c r="P411" s="301"/>
      <c r="Q411" s="301"/>
      <c r="R411" s="301"/>
      <c r="S411" s="301"/>
      <c r="T411" s="301"/>
      <c r="U411" s="301"/>
      <c r="V411" s="301"/>
      <c r="W411" s="301"/>
      <c r="X411" s="301"/>
      <c r="Y411" s="301"/>
      <c r="Z411" s="301"/>
      <c r="AA411" s="301"/>
      <c r="AB411" s="301"/>
      <c r="AC411" s="301"/>
      <c r="AD411" s="301"/>
      <c r="AE411" s="301"/>
      <c r="AF411" s="301"/>
      <c r="AG411" s="301"/>
      <c r="AH411" s="301"/>
      <c r="AI411" s="302"/>
    </row>
    <row r="412" spans="1:39">
      <c r="A412" s="265" t="s">
        <v>535</v>
      </c>
      <c r="B412" s="266"/>
      <c r="C412" s="266"/>
      <c r="D412" s="266"/>
      <c r="E412" s="266"/>
      <c r="F412" s="266"/>
      <c r="G412" s="266"/>
      <c r="H412" s="266"/>
      <c r="I412" s="266"/>
      <c r="J412" s="266"/>
      <c r="K412" s="266"/>
      <c r="L412" s="266"/>
      <c r="M412" s="266"/>
      <c r="N412" s="266"/>
      <c r="O412" s="266"/>
      <c r="P412" s="266"/>
      <c r="Q412" s="266"/>
      <c r="R412" s="266"/>
      <c r="S412" s="266"/>
      <c r="T412" s="266"/>
      <c r="U412" s="266"/>
      <c r="V412" s="266"/>
      <c r="W412" s="266"/>
      <c r="X412" s="266"/>
      <c r="Y412" s="266"/>
      <c r="Z412" s="266"/>
      <c r="AA412" s="266"/>
      <c r="AB412" s="266"/>
      <c r="AC412" s="266"/>
      <c r="AD412" s="266"/>
      <c r="AE412" s="266"/>
      <c r="AF412" s="266"/>
      <c r="AG412" s="266"/>
      <c r="AH412" s="266"/>
      <c r="AI412" s="267"/>
    </row>
    <row r="413" spans="1:39">
      <c r="A413" s="429"/>
      <c r="B413" s="430"/>
      <c r="C413" s="430"/>
      <c r="D413" s="431"/>
      <c r="E413" s="432" t="s">
        <v>536</v>
      </c>
      <c r="F413" s="433"/>
      <c r="G413" s="433"/>
      <c r="H413" s="434"/>
      <c r="I413" s="432" t="s">
        <v>537</v>
      </c>
      <c r="J413" s="433"/>
      <c r="K413" s="433"/>
      <c r="L413" s="434"/>
      <c r="M413" s="435" t="s">
        <v>538</v>
      </c>
      <c r="N413" s="436"/>
      <c r="O413" s="436"/>
      <c r="P413" s="436"/>
      <c r="Q413" s="436"/>
      <c r="R413" s="436"/>
      <c r="S413" s="436"/>
      <c r="T413" s="436"/>
      <c r="U413" s="436"/>
      <c r="V413" s="436"/>
      <c r="W413" s="436"/>
      <c r="X413" s="436"/>
      <c r="Y413" s="436"/>
      <c r="Z413" s="436"/>
      <c r="AA413" s="436"/>
      <c r="AB413" s="436"/>
      <c r="AC413" s="436"/>
      <c r="AD413" s="436"/>
      <c r="AE413" s="437"/>
      <c r="AF413" s="438" t="s">
        <v>539</v>
      </c>
      <c r="AG413" s="439"/>
      <c r="AH413" s="440"/>
      <c r="AI413" s="441"/>
    </row>
    <row r="414" spans="1:39">
      <c r="A414" s="442"/>
      <c r="B414" s="443"/>
      <c r="C414" s="443"/>
      <c r="D414" s="444"/>
      <c r="E414" s="445"/>
      <c r="F414" s="446"/>
      <c r="G414" s="446"/>
      <c r="H414" s="447"/>
      <c r="I414" s="445"/>
      <c r="J414" s="446"/>
      <c r="K414" s="446"/>
      <c r="L414" s="447"/>
      <c r="M414" s="448" t="s">
        <v>540</v>
      </c>
      <c r="N414" s="449"/>
      <c r="O414" s="449"/>
      <c r="P414" s="449"/>
      <c r="Q414" s="449"/>
      <c r="R414" s="449"/>
      <c r="S414" s="449"/>
      <c r="T414" s="449"/>
      <c r="U414" s="449"/>
      <c r="V414" s="449"/>
      <c r="W414" s="450"/>
      <c r="X414" s="451" t="s">
        <v>541</v>
      </c>
      <c r="Y414" s="452"/>
      <c r="Z414" s="452"/>
      <c r="AA414" s="453"/>
      <c r="AB414" s="451" t="s">
        <v>542</v>
      </c>
      <c r="AC414" s="452"/>
      <c r="AD414" s="452"/>
      <c r="AE414" s="453"/>
      <c r="AF414" s="454"/>
      <c r="AG414" s="455"/>
      <c r="AH414" s="456"/>
      <c r="AI414" s="457"/>
    </row>
    <row r="415" spans="1:39" ht="30.6" customHeight="1">
      <c r="A415" s="458"/>
      <c r="B415" s="459"/>
      <c r="C415" s="459"/>
      <c r="D415" s="460"/>
      <c r="E415" s="461"/>
      <c r="F415" s="462"/>
      <c r="G415" s="462"/>
      <c r="H415" s="463"/>
      <c r="I415" s="461"/>
      <c r="J415" s="462"/>
      <c r="K415" s="462"/>
      <c r="L415" s="463"/>
      <c r="M415" s="464" t="s">
        <v>543</v>
      </c>
      <c r="N415" s="465"/>
      <c r="O415" s="466"/>
      <c r="P415" s="448" t="s">
        <v>544</v>
      </c>
      <c r="Q415" s="449"/>
      <c r="R415" s="449"/>
      <c r="S415" s="450"/>
      <c r="T415" s="448" t="s">
        <v>545</v>
      </c>
      <c r="U415" s="449"/>
      <c r="V415" s="449"/>
      <c r="W415" s="450"/>
      <c r="X415" s="467"/>
      <c r="Y415" s="468"/>
      <c r="Z415" s="468"/>
      <c r="AA415" s="469"/>
      <c r="AB415" s="467"/>
      <c r="AC415" s="468"/>
      <c r="AD415" s="468"/>
      <c r="AE415" s="469"/>
      <c r="AF415" s="467"/>
      <c r="AG415" s="468"/>
      <c r="AH415" s="469"/>
      <c r="AI415" s="470"/>
    </row>
    <row r="416" spans="1:39" ht="14.45" customHeight="1">
      <c r="A416" s="471" t="s">
        <v>546</v>
      </c>
      <c r="B416" s="472"/>
      <c r="C416" s="472"/>
      <c r="D416" s="473"/>
      <c r="E416" s="155">
        <v>1200</v>
      </c>
      <c r="F416" s="180"/>
      <c r="G416" s="123"/>
      <c r="H416" s="123"/>
      <c r="I416" s="181">
        <v>1211</v>
      </c>
      <c r="J416" s="474"/>
      <c r="K416" s="475"/>
      <c r="L416" s="476"/>
      <c r="M416" s="155">
        <v>1221</v>
      </c>
      <c r="N416" s="474"/>
      <c r="O416" s="476"/>
      <c r="P416" s="181">
        <v>1730</v>
      </c>
      <c r="Q416" s="474"/>
      <c r="R416" s="475"/>
      <c r="S416" s="476"/>
      <c r="T416" s="181">
        <v>1731</v>
      </c>
      <c r="U416" s="474"/>
      <c r="V416" s="475"/>
      <c r="W416" s="476"/>
      <c r="X416" s="155">
        <v>1234</v>
      </c>
      <c r="Y416" s="474"/>
      <c r="Z416" s="475"/>
      <c r="AA416" s="476"/>
      <c r="AB416" s="156">
        <v>1246</v>
      </c>
      <c r="AC416" s="474"/>
      <c r="AD416" s="475"/>
      <c r="AE416" s="476"/>
      <c r="AF416" s="156">
        <v>1260</v>
      </c>
      <c r="AG416" s="180"/>
      <c r="AH416" s="123"/>
      <c r="AI416" s="477" t="s">
        <v>88</v>
      </c>
      <c r="AL416" s="65">
        <v>492707840.87319332</v>
      </c>
      <c r="AM416" s="65">
        <v>249381944.79326534</v>
      </c>
    </row>
    <row r="417" spans="1:38" ht="14.45" customHeight="1">
      <c r="A417" s="471" t="s">
        <v>547</v>
      </c>
      <c r="B417" s="472"/>
      <c r="C417" s="472"/>
      <c r="D417" s="473"/>
      <c r="E417" s="478"/>
      <c r="F417" s="479"/>
      <c r="G417" s="479"/>
      <c r="H417" s="480"/>
      <c r="I417" s="478"/>
      <c r="J417" s="479"/>
      <c r="K417" s="479"/>
      <c r="L417" s="480"/>
      <c r="M417" s="155">
        <v>1222</v>
      </c>
      <c r="N417" s="474"/>
      <c r="O417" s="476"/>
      <c r="P417" s="478"/>
      <c r="Q417" s="479"/>
      <c r="R417" s="479"/>
      <c r="S417" s="480"/>
      <c r="T417" s="181">
        <v>1843</v>
      </c>
      <c r="U417" s="481"/>
      <c r="V417" s="482"/>
      <c r="W417" s="483"/>
      <c r="X417" s="155">
        <v>1235</v>
      </c>
      <c r="Y417" s="474"/>
      <c r="Z417" s="475"/>
      <c r="AA417" s="476"/>
      <c r="AB417" s="156">
        <v>1247</v>
      </c>
      <c r="AC417" s="474"/>
      <c r="AD417" s="475"/>
      <c r="AE417" s="476"/>
      <c r="AF417" s="478"/>
      <c r="AG417" s="479"/>
      <c r="AH417" s="479"/>
      <c r="AI417" s="477" t="s">
        <v>108</v>
      </c>
    </row>
    <row r="418" spans="1:38" ht="14.45" customHeight="1">
      <c r="A418" s="394" t="s">
        <v>548</v>
      </c>
      <c r="B418" s="395"/>
      <c r="C418" s="395"/>
      <c r="D418" s="396"/>
      <c r="E418" s="127">
        <v>1201</v>
      </c>
      <c r="F418" s="474"/>
      <c r="G418" s="475"/>
      <c r="H418" s="476"/>
      <c r="I418" s="478"/>
      <c r="J418" s="479"/>
      <c r="K418" s="479"/>
      <c r="L418" s="480"/>
      <c r="M418" s="484"/>
      <c r="N418" s="485"/>
      <c r="O418" s="485"/>
      <c r="P418" s="109">
        <v>1223</v>
      </c>
      <c r="Q418" s="474"/>
      <c r="R418" s="475"/>
      <c r="S418" s="476"/>
      <c r="T418" s="478"/>
      <c r="U418" s="479"/>
      <c r="V418" s="479"/>
      <c r="W418" s="480"/>
      <c r="X418" s="478"/>
      <c r="Y418" s="479"/>
      <c r="Z418" s="479"/>
      <c r="AA418" s="480"/>
      <c r="AB418" s="478"/>
      <c r="AC418" s="479"/>
      <c r="AD418" s="479"/>
      <c r="AE418" s="480"/>
      <c r="AF418" s="106">
        <v>1261</v>
      </c>
      <c r="AG418" s="474"/>
      <c r="AH418" s="476"/>
      <c r="AI418" s="400" t="s">
        <v>108</v>
      </c>
    </row>
    <row r="419" spans="1:38" ht="14.45" customHeight="1">
      <c r="A419" s="394" t="s">
        <v>526</v>
      </c>
      <c r="B419" s="395"/>
      <c r="C419" s="395"/>
      <c r="D419" s="396"/>
      <c r="E419" s="155">
        <v>1202</v>
      </c>
      <c r="F419" s="474"/>
      <c r="G419" s="475"/>
      <c r="H419" s="476"/>
      <c r="I419" s="181">
        <v>1212</v>
      </c>
      <c r="J419" s="474"/>
      <c r="K419" s="475"/>
      <c r="L419" s="476"/>
      <c r="M419" s="155">
        <v>1224</v>
      </c>
      <c r="N419" s="474"/>
      <c r="O419" s="476"/>
      <c r="P419" s="181">
        <v>1733</v>
      </c>
      <c r="Q419" s="474"/>
      <c r="R419" s="475"/>
      <c r="S419" s="476"/>
      <c r="T419" s="181">
        <v>1734</v>
      </c>
      <c r="U419" s="474"/>
      <c r="V419" s="475"/>
      <c r="W419" s="476"/>
      <c r="X419" s="155">
        <v>1236</v>
      </c>
      <c r="Y419" s="474"/>
      <c r="Z419" s="475"/>
      <c r="AA419" s="476"/>
      <c r="AB419" s="156">
        <v>1248</v>
      </c>
      <c r="AC419" s="474"/>
      <c r="AD419" s="475"/>
      <c r="AE419" s="476"/>
      <c r="AF419" s="156">
        <v>1262</v>
      </c>
      <c r="AG419" s="474"/>
      <c r="AH419" s="476"/>
      <c r="AI419" s="477" t="s">
        <v>88</v>
      </c>
    </row>
    <row r="420" spans="1:38" ht="14.45" customHeight="1">
      <c r="A420" s="471" t="s">
        <v>549</v>
      </c>
      <c r="B420" s="472"/>
      <c r="C420" s="472"/>
      <c r="D420" s="473"/>
      <c r="E420" s="127">
        <v>1203</v>
      </c>
      <c r="F420" s="474"/>
      <c r="G420" s="475"/>
      <c r="H420" s="476"/>
      <c r="I420" s="109">
        <v>1213</v>
      </c>
      <c r="J420" s="474"/>
      <c r="K420" s="475"/>
      <c r="L420" s="476"/>
      <c r="M420" s="127">
        <v>1225</v>
      </c>
      <c r="N420" s="474"/>
      <c r="O420" s="476"/>
      <c r="P420" s="109">
        <v>1735</v>
      </c>
      <c r="Q420" s="474"/>
      <c r="R420" s="475"/>
      <c r="S420" s="476"/>
      <c r="T420" s="109">
        <v>1736</v>
      </c>
      <c r="U420" s="474"/>
      <c r="V420" s="475"/>
      <c r="W420" s="476"/>
      <c r="X420" s="127">
        <v>1237</v>
      </c>
      <c r="Y420" s="474"/>
      <c r="Z420" s="475"/>
      <c r="AA420" s="476"/>
      <c r="AB420" s="106">
        <v>1249</v>
      </c>
      <c r="AC420" s="474"/>
      <c r="AD420" s="475"/>
      <c r="AE420" s="476"/>
      <c r="AF420" s="106">
        <v>1263</v>
      </c>
      <c r="AG420" s="474"/>
      <c r="AH420" s="476"/>
      <c r="AI420" s="400" t="s">
        <v>108</v>
      </c>
    </row>
    <row r="421" spans="1:38" ht="14.45" customHeight="1">
      <c r="A421" s="471" t="s">
        <v>550</v>
      </c>
      <c r="B421" s="472"/>
      <c r="C421" s="472"/>
      <c r="D421" s="473"/>
      <c r="E421" s="127">
        <v>1204</v>
      </c>
      <c r="F421" s="180">
        <f>+F416</f>
        <v>0</v>
      </c>
      <c r="G421" s="123"/>
      <c r="H421" s="123"/>
      <c r="I421" s="109">
        <v>1214</v>
      </c>
      <c r="J421" s="474"/>
      <c r="K421" s="475"/>
      <c r="L421" s="476"/>
      <c r="M421" s="127">
        <v>1226</v>
      </c>
      <c r="N421" s="474"/>
      <c r="O421" s="476"/>
      <c r="P421" s="109">
        <v>1737</v>
      </c>
      <c r="Q421" s="474"/>
      <c r="R421" s="475"/>
      <c r="S421" s="476"/>
      <c r="T421" s="109">
        <v>1738</v>
      </c>
      <c r="U421" s="474"/>
      <c r="V421" s="475"/>
      <c r="W421" s="476"/>
      <c r="X421" s="127">
        <v>1238</v>
      </c>
      <c r="Y421" s="474"/>
      <c r="Z421" s="475"/>
      <c r="AA421" s="476"/>
      <c r="AB421" s="106">
        <v>1250</v>
      </c>
      <c r="AC421" s="474"/>
      <c r="AD421" s="475"/>
      <c r="AE421" s="476"/>
      <c r="AF421" s="106">
        <v>1264</v>
      </c>
      <c r="AG421" s="474"/>
      <c r="AH421" s="476"/>
      <c r="AI421" s="400" t="s">
        <v>108</v>
      </c>
      <c r="AL421" s="65">
        <v>492707840.87319332</v>
      </c>
    </row>
    <row r="422" spans="1:38" ht="14.45" customHeight="1">
      <c r="A422" s="394" t="s">
        <v>551</v>
      </c>
      <c r="B422" s="395"/>
      <c r="C422" s="395"/>
      <c r="D422" s="396"/>
      <c r="E422" s="127">
        <v>1205</v>
      </c>
      <c r="F422" s="180"/>
      <c r="G422" s="123"/>
      <c r="H422" s="123"/>
      <c r="I422" s="109">
        <v>1215</v>
      </c>
      <c r="J422" s="397"/>
      <c r="K422" s="398"/>
      <c r="L422" s="399"/>
      <c r="M422" s="484"/>
      <c r="N422" s="485"/>
      <c r="O422" s="485"/>
      <c r="P422" s="478"/>
      <c r="Q422" s="479"/>
      <c r="R422" s="479"/>
      <c r="S422" s="480"/>
      <c r="T422" s="109">
        <v>1740</v>
      </c>
      <c r="U422" s="397"/>
      <c r="V422" s="398"/>
      <c r="W422" s="399"/>
      <c r="X422" s="127">
        <v>1239</v>
      </c>
      <c r="Y422" s="397"/>
      <c r="Z422" s="398"/>
      <c r="AA422" s="399"/>
      <c r="AB422" s="106">
        <v>1251</v>
      </c>
      <c r="AC422" s="397"/>
      <c r="AD422" s="398"/>
      <c r="AE422" s="399"/>
      <c r="AF422" s="484"/>
      <c r="AG422" s="485"/>
      <c r="AH422" s="485"/>
      <c r="AI422" s="400" t="s">
        <v>88</v>
      </c>
      <c r="AL422" s="65">
        <v>730159937.03174508</v>
      </c>
    </row>
    <row r="423" spans="1:38" ht="14.45" customHeight="1">
      <c r="A423" s="394" t="s">
        <v>552</v>
      </c>
      <c r="B423" s="395"/>
      <c r="C423" s="395"/>
      <c r="D423" s="396"/>
      <c r="E423" s="127">
        <v>1206</v>
      </c>
      <c r="F423" s="180"/>
      <c r="G423" s="123"/>
      <c r="H423" s="123"/>
      <c r="I423" s="109">
        <v>1216</v>
      </c>
      <c r="J423" s="397"/>
      <c r="K423" s="398"/>
      <c r="L423" s="399"/>
      <c r="M423" s="127">
        <v>1228</v>
      </c>
      <c r="N423" s="397"/>
      <c r="O423" s="399"/>
      <c r="P423" s="109">
        <v>1741</v>
      </c>
      <c r="Q423" s="397"/>
      <c r="R423" s="398"/>
      <c r="S423" s="399"/>
      <c r="T423" s="109">
        <v>1742</v>
      </c>
      <c r="U423" s="397"/>
      <c r="V423" s="398"/>
      <c r="W423" s="399"/>
      <c r="X423" s="127">
        <v>1240</v>
      </c>
      <c r="Y423" s="397"/>
      <c r="Z423" s="398"/>
      <c r="AA423" s="399"/>
      <c r="AB423" s="106">
        <v>1252</v>
      </c>
      <c r="AC423" s="397"/>
      <c r="AD423" s="398"/>
      <c r="AE423" s="399"/>
      <c r="AF423" s="106">
        <v>1265</v>
      </c>
      <c r="AG423" s="397"/>
      <c r="AH423" s="399"/>
      <c r="AI423" s="400" t="s">
        <v>88</v>
      </c>
    </row>
    <row r="424" spans="1:38" ht="14.45" customHeight="1">
      <c r="A424" s="394" t="s">
        <v>553</v>
      </c>
      <c r="B424" s="395"/>
      <c r="C424" s="395"/>
      <c r="D424" s="396"/>
      <c r="E424" s="127">
        <v>1207</v>
      </c>
      <c r="F424" s="180"/>
      <c r="G424" s="123"/>
      <c r="H424" s="123"/>
      <c r="I424" s="109">
        <v>1217</v>
      </c>
      <c r="J424" s="397"/>
      <c r="K424" s="398"/>
      <c r="L424" s="399"/>
      <c r="M424" s="127">
        <v>1229</v>
      </c>
      <c r="N424" s="397"/>
      <c r="O424" s="399"/>
      <c r="P424" s="109">
        <v>1743</v>
      </c>
      <c r="Q424" s="397"/>
      <c r="R424" s="398"/>
      <c r="S424" s="399"/>
      <c r="T424" s="109">
        <v>1744</v>
      </c>
      <c r="U424" s="397"/>
      <c r="V424" s="398"/>
      <c r="W424" s="399"/>
      <c r="X424" s="127">
        <v>1241</v>
      </c>
      <c r="Y424" s="397"/>
      <c r="Z424" s="398"/>
      <c r="AA424" s="399"/>
      <c r="AB424" s="106">
        <v>1253</v>
      </c>
      <c r="AC424" s="397"/>
      <c r="AD424" s="398"/>
      <c r="AE424" s="399"/>
      <c r="AF424" s="106">
        <v>1266</v>
      </c>
      <c r="AG424" s="397"/>
      <c r="AH424" s="399"/>
      <c r="AI424" s="400" t="s">
        <v>108</v>
      </c>
      <c r="AL424" s="65">
        <v>0</v>
      </c>
    </row>
    <row r="425" spans="1:38" ht="14.45" customHeight="1">
      <c r="A425" s="471" t="s">
        <v>554</v>
      </c>
      <c r="B425" s="472"/>
      <c r="C425" s="472"/>
      <c r="D425" s="473"/>
      <c r="E425" s="155">
        <v>1208</v>
      </c>
      <c r="F425" s="180"/>
      <c r="G425" s="123"/>
      <c r="H425" s="123"/>
      <c r="I425" s="181">
        <v>1218</v>
      </c>
      <c r="J425" s="474"/>
      <c r="K425" s="475"/>
      <c r="L425" s="476"/>
      <c r="M425" s="155">
        <v>1230</v>
      </c>
      <c r="N425" s="474"/>
      <c r="O425" s="476"/>
      <c r="P425" s="181">
        <v>1745</v>
      </c>
      <c r="Q425" s="474"/>
      <c r="R425" s="475"/>
      <c r="S425" s="476"/>
      <c r="T425" s="181">
        <v>1746</v>
      </c>
      <c r="U425" s="474"/>
      <c r="V425" s="475"/>
      <c r="W425" s="476"/>
      <c r="X425" s="155">
        <v>1242</v>
      </c>
      <c r="Y425" s="474"/>
      <c r="Z425" s="475"/>
      <c r="AA425" s="476"/>
      <c r="AB425" s="156">
        <v>1254</v>
      </c>
      <c r="AC425" s="474"/>
      <c r="AD425" s="475"/>
      <c r="AE425" s="476"/>
      <c r="AF425" s="156">
        <v>1267</v>
      </c>
      <c r="AG425" s="474"/>
      <c r="AH425" s="476"/>
      <c r="AI425" s="477" t="s">
        <v>108</v>
      </c>
      <c r="AL425" s="65">
        <v>25000000</v>
      </c>
    </row>
    <row r="426" spans="1:38" ht="14.45" customHeight="1">
      <c r="A426" s="471" t="s">
        <v>555</v>
      </c>
      <c r="B426" s="472"/>
      <c r="C426" s="472"/>
      <c r="D426" s="473"/>
      <c r="E426" s="155">
        <v>1209</v>
      </c>
      <c r="F426" s="180"/>
      <c r="G426" s="123"/>
      <c r="H426" s="123"/>
      <c r="I426" s="181">
        <v>1219</v>
      </c>
      <c r="J426" s="474"/>
      <c r="K426" s="475"/>
      <c r="L426" s="476"/>
      <c r="M426" s="155">
        <v>1231</v>
      </c>
      <c r="N426" s="474"/>
      <c r="O426" s="476"/>
      <c r="P426" s="181">
        <v>1747</v>
      </c>
      <c r="Q426" s="474"/>
      <c r="R426" s="475"/>
      <c r="S426" s="476"/>
      <c r="T426" s="181">
        <v>1748</v>
      </c>
      <c r="U426" s="474"/>
      <c r="V426" s="475"/>
      <c r="W426" s="476"/>
      <c r="X426" s="155">
        <v>1243</v>
      </c>
      <c r="Y426" s="474"/>
      <c r="Z426" s="475"/>
      <c r="AA426" s="476"/>
      <c r="AB426" s="156">
        <v>1255</v>
      </c>
      <c r="AC426" s="474"/>
      <c r="AD426" s="475"/>
      <c r="AE426" s="476"/>
      <c r="AF426" s="156">
        <v>1268</v>
      </c>
      <c r="AG426" s="474"/>
      <c r="AH426" s="476"/>
      <c r="AI426" s="477" t="s">
        <v>108</v>
      </c>
      <c r="AL426" s="65">
        <v>0</v>
      </c>
    </row>
    <row r="427" spans="1:38" ht="14.45" customHeight="1">
      <c r="A427" s="471" t="s">
        <v>556</v>
      </c>
      <c r="B427" s="472"/>
      <c r="C427" s="472"/>
      <c r="D427" s="473"/>
      <c r="E427" s="127">
        <v>1210</v>
      </c>
      <c r="F427" s="180"/>
      <c r="G427" s="123"/>
      <c r="H427" s="123"/>
      <c r="I427" s="109">
        <v>1220</v>
      </c>
      <c r="J427" s="474"/>
      <c r="K427" s="475"/>
      <c r="L427" s="476"/>
      <c r="M427" s="127">
        <v>1232</v>
      </c>
      <c r="N427" s="474"/>
      <c r="O427" s="476"/>
      <c r="P427" s="109">
        <v>1749</v>
      </c>
      <c r="Q427" s="474"/>
      <c r="R427" s="475"/>
      <c r="S427" s="476"/>
      <c r="T427" s="109">
        <v>1750</v>
      </c>
      <c r="U427" s="474"/>
      <c r="V427" s="475"/>
      <c r="W427" s="476"/>
      <c r="X427" s="127">
        <v>1244</v>
      </c>
      <c r="Y427" s="474"/>
      <c r="Z427" s="475"/>
      <c r="AA427" s="476"/>
      <c r="AB427" s="106">
        <v>1256</v>
      </c>
      <c r="AC427" s="474"/>
      <c r="AD427" s="475"/>
      <c r="AE427" s="476"/>
      <c r="AF427" s="106">
        <v>1269</v>
      </c>
      <c r="AG427" s="180">
        <f>+AG416</f>
        <v>0</v>
      </c>
      <c r="AH427" s="123"/>
      <c r="AI427" s="400" t="s">
        <v>112</v>
      </c>
      <c r="AL427" s="65">
        <v>705159937.03174508</v>
      </c>
    </row>
    <row r="428" spans="1:38" ht="14.45" customHeight="1">
      <c r="A428" s="401" t="s">
        <v>557</v>
      </c>
      <c r="B428" s="402"/>
      <c r="C428" s="402"/>
      <c r="D428" s="403"/>
      <c r="E428" s="478"/>
      <c r="F428" s="479"/>
      <c r="G428" s="479"/>
      <c r="H428" s="480"/>
      <c r="I428" s="478"/>
      <c r="J428" s="479"/>
      <c r="K428" s="479"/>
      <c r="L428" s="480"/>
      <c r="M428" s="486">
        <v>1233</v>
      </c>
      <c r="N428" s="487"/>
      <c r="O428" s="488"/>
      <c r="P428" s="478"/>
      <c r="Q428" s="479"/>
      <c r="R428" s="479"/>
      <c r="S428" s="480"/>
      <c r="T428" s="192">
        <v>1844</v>
      </c>
      <c r="U428" s="487"/>
      <c r="V428" s="489"/>
      <c r="W428" s="488"/>
      <c r="X428" s="486">
        <v>1245</v>
      </c>
      <c r="Y428" s="487"/>
      <c r="Z428" s="489"/>
      <c r="AA428" s="488"/>
      <c r="AB428" s="196">
        <v>1257</v>
      </c>
      <c r="AC428" s="487"/>
      <c r="AD428" s="489"/>
      <c r="AE428" s="488"/>
      <c r="AF428" s="484"/>
      <c r="AG428" s="485"/>
      <c r="AH428" s="485"/>
      <c r="AI428" s="490" t="s">
        <v>112</v>
      </c>
    </row>
    <row r="429" spans="1:38">
      <c r="A429" s="300" t="s">
        <v>558</v>
      </c>
      <c r="B429" s="301"/>
      <c r="C429" s="301"/>
      <c r="D429" s="301"/>
      <c r="E429" s="301"/>
      <c r="F429" s="301"/>
      <c r="G429" s="301"/>
      <c r="H429" s="301"/>
      <c r="I429" s="301"/>
      <c r="J429" s="301"/>
      <c r="K429" s="301"/>
      <c r="L429" s="301"/>
      <c r="M429" s="301"/>
      <c r="N429" s="301"/>
      <c r="O429" s="301"/>
      <c r="P429" s="301"/>
      <c r="Q429" s="301"/>
      <c r="R429" s="301"/>
      <c r="S429" s="301"/>
      <c r="T429" s="301"/>
      <c r="U429" s="301"/>
      <c r="V429" s="301"/>
      <c r="W429" s="301"/>
      <c r="X429" s="301"/>
      <c r="Y429" s="301"/>
      <c r="Z429" s="301"/>
      <c r="AA429" s="301"/>
      <c r="AB429" s="301"/>
      <c r="AC429" s="301"/>
      <c r="AD429" s="301"/>
      <c r="AE429" s="301"/>
      <c r="AF429" s="301"/>
      <c r="AG429" s="301"/>
      <c r="AH429" s="301"/>
      <c r="AI429" s="302"/>
    </row>
    <row r="430" spans="1:38">
      <c r="A430" s="265" t="s">
        <v>559</v>
      </c>
      <c r="B430" s="266"/>
      <c r="C430" s="266"/>
      <c r="D430" s="266"/>
      <c r="E430" s="266"/>
      <c r="F430" s="266"/>
      <c r="G430" s="266"/>
      <c r="H430" s="266"/>
      <c r="I430" s="266"/>
      <c r="J430" s="266"/>
      <c r="K430" s="266"/>
      <c r="L430" s="266"/>
      <c r="M430" s="266"/>
      <c r="N430" s="266"/>
      <c r="O430" s="266"/>
      <c r="P430" s="266"/>
      <c r="Q430" s="266"/>
      <c r="R430" s="266"/>
      <c r="S430" s="266"/>
      <c r="T430" s="266"/>
      <c r="U430" s="266"/>
      <c r="V430" s="266"/>
      <c r="W430" s="266"/>
      <c r="X430" s="266"/>
      <c r="Y430" s="266"/>
      <c r="Z430" s="266"/>
      <c r="AA430" s="266"/>
      <c r="AB430" s="266"/>
      <c r="AC430" s="266"/>
      <c r="AD430" s="266"/>
      <c r="AE430" s="266"/>
      <c r="AF430" s="266"/>
      <c r="AG430" s="266"/>
      <c r="AH430" s="266"/>
      <c r="AI430" s="267"/>
    </row>
    <row r="431" spans="1:38">
      <c r="A431" s="429"/>
      <c r="B431" s="430"/>
      <c r="C431" s="430"/>
      <c r="D431" s="431"/>
      <c r="E431" s="491" t="s">
        <v>560</v>
      </c>
      <c r="F431" s="492"/>
      <c r="G431" s="492"/>
      <c r="H431" s="492"/>
      <c r="I431" s="492"/>
      <c r="J431" s="492"/>
      <c r="K431" s="492"/>
      <c r="L431" s="492"/>
      <c r="M431" s="492"/>
      <c r="N431" s="492"/>
      <c r="O431" s="492"/>
      <c r="P431" s="492"/>
      <c r="Q431" s="492"/>
      <c r="R431" s="492"/>
      <c r="S431" s="492"/>
      <c r="T431" s="492"/>
      <c r="U431" s="492"/>
      <c r="V431" s="492"/>
      <c r="W431" s="493"/>
      <c r="X431" s="494" t="s">
        <v>561</v>
      </c>
      <c r="Y431" s="495"/>
      <c r="Z431" s="495"/>
      <c r="AA431" s="495"/>
      <c r="AB431" s="495"/>
      <c r="AC431" s="495"/>
      <c r="AD431" s="495"/>
      <c r="AE431" s="495"/>
      <c r="AF431" s="495"/>
      <c r="AG431" s="495"/>
      <c r="AH431" s="496"/>
      <c r="AI431" s="497"/>
    </row>
    <row r="432" spans="1:38">
      <c r="A432" s="442"/>
      <c r="B432" s="443"/>
      <c r="C432" s="443"/>
      <c r="D432" s="444"/>
      <c r="E432" s="498" t="s">
        <v>562</v>
      </c>
      <c r="F432" s="499"/>
      <c r="G432" s="499"/>
      <c r="H432" s="499"/>
      <c r="I432" s="499"/>
      <c r="J432" s="499"/>
      <c r="K432" s="499"/>
      <c r="L432" s="500"/>
      <c r="M432" s="501" t="s">
        <v>563</v>
      </c>
      <c r="N432" s="502"/>
      <c r="O432" s="502"/>
      <c r="P432" s="502"/>
      <c r="Q432" s="502"/>
      <c r="R432" s="502"/>
      <c r="S432" s="503"/>
      <c r="T432" s="504" t="s">
        <v>564</v>
      </c>
      <c r="U432" s="505"/>
      <c r="V432" s="505"/>
      <c r="W432" s="506"/>
      <c r="X432" s="507" t="s">
        <v>565</v>
      </c>
      <c r="Y432" s="508"/>
      <c r="Z432" s="508"/>
      <c r="AA432" s="509"/>
      <c r="AB432" s="507" t="s">
        <v>566</v>
      </c>
      <c r="AC432" s="508"/>
      <c r="AD432" s="508"/>
      <c r="AE432" s="509"/>
      <c r="AF432" s="504" t="s">
        <v>564</v>
      </c>
      <c r="AG432" s="505"/>
      <c r="AH432" s="506"/>
      <c r="AI432" s="510"/>
    </row>
    <row r="433" spans="1:39" ht="21.6" customHeight="1">
      <c r="A433" s="458"/>
      <c r="B433" s="459"/>
      <c r="C433" s="459"/>
      <c r="D433" s="460"/>
      <c r="E433" s="103" t="s">
        <v>565</v>
      </c>
      <c r="F433" s="104"/>
      <c r="G433" s="104"/>
      <c r="H433" s="105"/>
      <c r="I433" s="511" t="s">
        <v>566</v>
      </c>
      <c r="J433" s="512"/>
      <c r="K433" s="512"/>
      <c r="L433" s="513"/>
      <c r="M433" s="511" t="s">
        <v>565</v>
      </c>
      <c r="N433" s="512"/>
      <c r="O433" s="513"/>
      <c r="P433" s="511" t="s">
        <v>566</v>
      </c>
      <c r="Q433" s="512"/>
      <c r="R433" s="512"/>
      <c r="S433" s="513"/>
      <c r="T433" s="514"/>
      <c r="U433" s="515"/>
      <c r="V433" s="515"/>
      <c r="W433" s="516"/>
      <c r="X433" s="517"/>
      <c r="Y433" s="518"/>
      <c r="Z433" s="518"/>
      <c r="AA433" s="519"/>
      <c r="AB433" s="517"/>
      <c r="AC433" s="518"/>
      <c r="AD433" s="518"/>
      <c r="AE433" s="519"/>
      <c r="AF433" s="514"/>
      <c r="AG433" s="515"/>
      <c r="AH433" s="516"/>
      <c r="AI433" s="520"/>
    </row>
    <row r="434" spans="1:39" ht="15" customHeight="1">
      <c r="A434" s="521" t="s">
        <v>567</v>
      </c>
      <c r="B434" s="522"/>
      <c r="C434" s="522"/>
      <c r="D434" s="523"/>
      <c r="E434" s="155">
        <v>1270</v>
      </c>
      <c r="F434" s="121"/>
      <c r="G434" s="123"/>
      <c r="H434" s="122"/>
      <c r="I434" s="181">
        <v>1279</v>
      </c>
      <c r="J434" s="121"/>
      <c r="K434" s="123"/>
      <c r="L434" s="122"/>
      <c r="M434" s="155">
        <v>1288</v>
      </c>
      <c r="N434" s="121"/>
      <c r="O434" s="122"/>
      <c r="P434" s="181">
        <v>1301</v>
      </c>
      <c r="Q434" s="180"/>
      <c r="R434" s="123"/>
      <c r="S434" s="524"/>
      <c r="T434" s="181">
        <v>1313</v>
      </c>
      <c r="U434" s="121"/>
      <c r="V434" s="123"/>
      <c r="W434" s="122"/>
      <c r="X434" s="155">
        <v>1324</v>
      </c>
      <c r="Y434" s="121"/>
      <c r="Z434" s="123"/>
      <c r="AA434" s="122"/>
      <c r="AB434" s="156">
        <v>1335</v>
      </c>
      <c r="AC434" s="180"/>
      <c r="AD434" s="123"/>
      <c r="AE434" s="524"/>
      <c r="AF434" s="156">
        <v>1346</v>
      </c>
      <c r="AG434" s="121"/>
      <c r="AH434" s="122"/>
      <c r="AI434" s="157" t="s">
        <v>88</v>
      </c>
      <c r="AL434" s="65">
        <v>45898374.631301805</v>
      </c>
      <c r="AM434" s="65">
        <v>78669911.738237634</v>
      </c>
    </row>
    <row r="435" spans="1:39" ht="15" customHeight="1">
      <c r="A435" s="525" t="s">
        <v>568</v>
      </c>
      <c r="B435" s="526"/>
      <c r="C435" s="526"/>
      <c r="D435" s="527"/>
      <c r="E435" s="127">
        <v>1821</v>
      </c>
      <c r="F435" s="121"/>
      <c r="G435" s="123"/>
      <c r="H435" s="122"/>
      <c r="I435" s="109">
        <v>1822</v>
      </c>
      <c r="J435" s="121"/>
      <c r="K435" s="123"/>
      <c r="L435" s="122"/>
      <c r="M435" s="127">
        <v>1289</v>
      </c>
      <c r="N435" s="121"/>
      <c r="O435" s="122"/>
      <c r="P435" s="109">
        <v>1302</v>
      </c>
      <c r="Q435" s="180"/>
      <c r="R435" s="123"/>
      <c r="S435" s="524"/>
      <c r="T435" s="478"/>
      <c r="U435" s="479"/>
      <c r="V435" s="479"/>
      <c r="W435" s="480"/>
      <c r="X435" s="478"/>
      <c r="Y435" s="479"/>
      <c r="Z435" s="479"/>
      <c r="AA435" s="480"/>
      <c r="AB435" s="478"/>
      <c r="AC435" s="479"/>
      <c r="AD435" s="479"/>
      <c r="AE435" s="480"/>
      <c r="AF435" s="478"/>
      <c r="AG435" s="479"/>
      <c r="AH435" s="479"/>
      <c r="AI435" s="113" t="s">
        <v>108</v>
      </c>
    </row>
    <row r="436" spans="1:39" ht="15" customHeight="1">
      <c r="A436" s="525" t="s">
        <v>569</v>
      </c>
      <c r="B436" s="526"/>
      <c r="C436" s="526"/>
      <c r="D436" s="527"/>
      <c r="E436" s="478"/>
      <c r="F436" s="479"/>
      <c r="G436" s="479"/>
      <c r="H436" s="479"/>
      <c r="I436" s="479"/>
      <c r="J436" s="479"/>
      <c r="K436" s="479"/>
      <c r="L436" s="479"/>
      <c r="M436" s="480"/>
      <c r="N436" s="484"/>
      <c r="O436" s="485"/>
      <c r="P436" s="485"/>
      <c r="Q436" s="180"/>
      <c r="R436" s="123"/>
      <c r="S436" s="524"/>
      <c r="T436" s="478"/>
      <c r="U436" s="479"/>
      <c r="V436" s="479"/>
      <c r="W436" s="480"/>
      <c r="X436" s="127">
        <v>1325</v>
      </c>
      <c r="Y436" s="121"/>
      <c r="Z436" s="123"/>
      <c r="AA436" s="122"/>
      <c r="AB436" s="106">
        <v>1336</v>
      </c>
      <c r="AC436" s="121"/>
      <c r="AD436" s="123"/>
      <c r="AE436" s="122"/>
      <c r="AF436" s="121"/>
      <c r="AG436" s="123"/>
      <c r="AH436" s="122"/>
      <c r="AI436" s="113" t="s">
        <v>108</v>
      </c>
    </row>
    <row r="437" spans="1:39" ht="15" customHeight="1">
      <c r="A437" s="521" t="s">
        <v>526</v>
      </c>
      <c r="B437" s="522"/>
      <c r="C437" s="522"/>
      <c r="D437" s="523"/>
      <c r="E437" s="127">
        <v>1271</v>
      </c>
      <c r="F437" s="121"/>
      <c r="G437" s="123"/>
      <c r="H437" s="122"/>
      <c r="I437" s="109">
        <v>1280</v>
      </c>
      <c r="J437" s="121"/>
      <c r="K437" s="123"/>
      <c r="L437" s="122"/>
      <c r="M437" s="127">
        <v>1290</v>
      </c>
      <c r="N437" s="121"/>
      <c r="O437" s="122"/>
      <c r="P437" s="109">
        <v>1303</v>
      </c>
      <c r="Q437" s="180"/>
      <c r="R437" s="123"/>
      <c r="S437" s="524"/>
      <c r="T437" s="109">
        <v>1314</v>
      </c>
      <c r="U437" s="121"/>
      <c r="V437" s="123"/>
      <c r="W437" s="122"/>
      <c r="X437" s="127">
        <v>1326</v>
      </c>
      <c r="Y437" s="121"/>
      <c r="Z437" s="123"/>
      <c r="AA437" s="122"/>
      <c r="AB437" s="106">
        <v>1337</v>
      </c>
      <c r="AC437" s="121"/>
      <c r="AD437" s="123"/>
      <c r="AE437" s="122"/>
      <c r="AF437" s="106">
        <v>1347</v>
      </c>
      <c r="AG437" s="121"/>
      <c r="AH437" s="122"/>
      <c r="AI437" s="113" t="s">
        <v>88</v>
      </c>
    </row>
    <row r="438" spans="1:39" ht="15" customHeight="1">
      <c r="A438" s="525" t="s">
        <v>549</v>
      </c>
      <c r="B438" s="526"/>
      <c r="C438" s="526"/>
      <c r="D438" s="527"/>
      <c r="E438" s="127">
        <v>1272</v>
      </c>
      <c r="F438" s="121"/>
      <c r="G438" s="123"/>
      <c r="H438" s="122"/>
      <c r="I438" s="109">
        <v>1281</v>
      </c>
      <c r="J438" s="121"/>
      <c r="K438" s="123"/>
      <c r="L438" s="122"/>
      <c r="M438" s="127">
        <v>1291</v>
      </c>
      <c r="N438" s="121"/>
      <c r="O438" s="122"/>
      <c r="P438" s="109">
        <v>1304</v>
      </c>
      <c r="Q438" s="180"/>
      <c r="R438" s="123"/>
      <c r="S438" s="524"/>
      <c r="T438" s="109">
        <v>1315</v>
      </c>
      <c r="U438" s="121"/>
      <c r="V438" s="123"/>
      <c r="W438" s="122"/>
      <c r="X438" s="127">
        <v>1327</v>
      </c>
      <c r="Y438" s="121"/>
      <c r="Z438" s="123"/>
      <c r="AA438" s="122"/>
      <c r="AB438" s="106">
        <v>1338</v>
      </c>
      <c r="AC438" s="121"/>
      <c r="AD438" s="123"/>
      <c r="AE438" s="122"/>
      <c r="AF438" s="106">
        <v>1348</v>
      </c>
      <c r="AG438" s="121"/>
      <c r="AH438" s="122"/>
      <c r="AI438" s="113" t="s">
        <v>108</v>
      </c>
    </row>
    <row r="439" spans="1:39" ht="15" customHeight="1">
      <c r="A439" s="521" t="s">
        <v>570</v>
      </c>
      <c r="B439" s="522"/>
      <c r="C439" s="522"/>
      <c r="D439" s="523"/>
      <c r="E439" s="478"/>
      <c r="F439" s="479"/>
      <c r="G439" s="479"/>
      <c r="H439" s="479"/>
      <c r="I439" s="478"/>
      <c r="J439" s="479"/>
      <c r="K439" s="479"/>
      <c r="L439" s="479"/>
      <c r="M439" s="155">
        <v>1292</v>
      </c>
      <c r="N439" s="121"/>
      <c r="O439" s="122"/>
      <c r="P439" s="181">
        <v>1305</v>
      </c>
      <c r="Q439" s="180"/>
      <c r="R439" s="123"/>
      <c r="S439" s="524"/>
      <c r="T439" s="181">
        <v>1316</v>
      </c>
      <c r="U439" s="121"/>
      <c r="V439" s="123"/>
      <c r="W439" s="122"/>
      <c r="X439" s="478"/>
      <c r="Y439" s="479"/>
      <c r="Z439" s="479"/>
      <c r="AA439" s="480"/>
      <c r="AB439" s="478"/>
      <c r="AC439" s="479"/>
      <c r="AD439" s="479"/>
      <c r="AE439" s="480"/>
      <c r="AF439" s="478"/>
      <c r="AG439" s="479"/>
      <c r="AH439" s="479"/>
      <c r="AI439" s="157" t="s">
        <v>88</v>
      </c>
      <c r="AL439" s="65">
        <v>36345214.071164481</v>
      </c>
    </row>
    <row r="440" spans="1:39" ht="15" customHeight="1">
      <c r="A440" s="521" t="s">
        <v>571</v>
      </c>
      <c r="B440" s="522"/>
      <c r="C440" s="522"/>
      <c r="D440" s="523"/>
      <c r="E440" s="155">
        <v>1273</v>
      </c>
      <c r="F440" s="121"/>
      <c r="G440" s="123"/>
      <c r="H440" s="122"/>
      <c r="I440" s="181">
        <v>1282</v>
      </c>
      <c r="J440" s="121"/>
      <c r="K440" s="123"/>
      <c r="L440" s="122"/>
      <c r="M440" s="155">
        <v>1293</v>
      </c>
      <c r="N440" s="121"/>
      <c r="O440" s="122"/>
      <c r="P440" s="181">
        <v>1306</v>
      </c>
      <c r="Q440" s="180">
        <f t="shared" ref="Q440:Q442" si="1">+AL440</f>
        <v>0</v>
      </c>
      <c r="R440" s="123"/>
      <c r="S440" s="524"/>
      <c r="T440" s="181">
        <v>1317</v>
      </c>
      <c r="U440" s="121"/>
      <c r="V440" s="123"/>
      <c r="W440" s="122"/>
      <c r="X440" s="155">
        <v>1328</v>
      </c>
      <c r="Y440" s="121"/>
      <c r="Z440" s="123"/>
      <c r="AA440" s="122"/>
      <c r="AB440" s="156">
        <v>1339</v>
      </c>
      <c r="AC440" s="121"/>
      <c r="AD440" s="123"/>
      <c r="AE440" s="122"/>
      <c r="AF440" s="156">
        <v>1349</v>
      </c>
      <c r="AG440" s="121"/>
      <c r="AH440" s="122"/>
      <c r="AI440" s="157" t="s">
        <v>88</v>
      </c>
      <c r="AL440" s="65">
        <v>0</v>
      </c>
    </row>
    <row r="441" spans="1:39" ht="15" customHeight="1">
      <c r="A441" s="521" t="s">
        <v>552</v>
      </c>
      <c r="B441" s="522"/>
      <c r="C441" s="522"/>
      <c r="D441" s="523"/>
      <c r="E441" s="127">
        <v>1274</v>
      </c>
      <c r="F441" s="107"/>
      <c r="G441" s="111"/>
      <c r="H441" s="108"/>
      <c r="I441" s="109">
        <v>1283</v>
      </c>
      <c r="J441" s="107"/>
      <c r="K441" s="111"/>
      <c r="L441" s="108"/>
      <c r="M441" s="127">
        <v>1294</v>
      </c>
      <c r="N441" s="107"/>
      <c r="O441" s="108"/>
      <c r="P441" s="109">
        <v>1307</v>
      </c>
      <c r="Q441" s="180">
        <f t="shared" si="1"/>
        <v>0</v>
      </c>
      <c r="R441" s="123"/>
      <c r="S441" s="524"/>
      <c r="T441" s="109">
        <v>1318</v>
      </c>
      <c r="U441" s="107"/>
      <c r="V441" s="111"/>
      <c r="W441" s="108"/>
      <c r="X441" s="127">
        <v>1329</v>
      </c>
      <c r="Y441" s="107"/>
      <c r="Z441" s="111"/>
      <c r="AA441" s="108"/>
      <c r="AB441" s="106">
        <v>1340</v>
      </c>
      <c r="AC441" s="107"/>
      <c r="AD441" s="111"/>
      <c r="AE441" s="108"/>
      <c r="AF441" s="106">
        <v>1350</v>
      </c>
      <c r="AG441" s="107"/>
      <c r="AH441" s="108"/>
      <c r="AI441" s="113" t="s">
        <v>88</v>
      </c>
    </row>
    <row r="442" spans="1:39" ht="15" customHeight="1">
      <c r="A442" s="521" t="s">
        <v>553</v>
      </c>
      <c r="B442" s="522"/>
      <c r="C442" s="522"/>
      <c r="D442" s="523"/>
      <c r="E442" s="127">
        <v>1275</v>
      </c>
      <c r="F442" s="121"/>
      <c r="G442" s="123"/>
      <c r="H442" s="122"/>
      <c r="I442" s="109">
        <v>1284</v>
      </c>
      <c r="J442" s="121"/>
      <c r="K442" s="123"/>
      <c r="L442" s="122"/>
      <c r="M442" s="127">
        <v>1295</v>
      </c>
      <c r="N442" s="121"/>
      <c r="O442" s="122"/>
      <c r="P442" s="109">
        <v>1308</v>
      </c>
      <c r="Q442" s="180">
        <f t="shared" si="1"/>
        <v>0</v>
      </c>
      <c r="R442" s="123"/>
      <c r="S442" s="524"/>
      <c r="T442" s="109">
        <v>1319</v>
      </c>
      <c r="U442" s="121"/>
      <c r="V442" s="123"/>
      <c r="W442" s="122"/>
      <c r="X442" s="127">
        <v>1330</v>
      </c>
      <c r="Y442" s="121"/>
      <c r="Z442" s="123"/>
      <c r="AA442" s="122"/>
      <c r="AB442" s="106">
        <v>1341</v>
      </c>
      <c r="AC442" s="121"/>
      <c r="AD442" s="123"/>
      <c r="AE442" s="122"/>
      <c r="AF442" s="106">
        <v>1351</v>
      </c>
      <c r="AG442" s="121"/>
      <c r="AH442" s="122"/>
      <c r="AI442" s="113" t="s">
        <v>108</v>
      </c>
    </row>
    <row r="443" spans="1:39" ht="15" customHeight="1">
      <c r="A443" s="525" t="s">
        <v>572</v>
      </c>
      <c r="B443" s="526"/>
      <c r="C443" s="526"/>
      <c r="D443" s="527"/>
      <c r="E443" s="155">
        <v>1276</v>
      </c>
      <c r="F443" s="121"/>
      <c r="G443" s="123"/>
      <c r="H443" s="122"/>
      <c r="I443" s="181">
        <v>1285</v>
      </c>
      <c r="J443" s="121"/>
      <c r="K443" s="123"/>
      <c r="L443" s="122"/>
      <c r="M443" s="155">
        <v>1296</v>
      </c>
      <c r="N443" s="121"/>
      <c r="O443" s="122"/>
      <c r="P443" s="181">
        <v>1309</v>
      </c>
      <c r="Q443" s="180"/>
      <c r="R443" s="123"/>
      <c r="S443" s="524"/>
      <c r="T443" s="181">
        <v>1320</v>
      </c>
      <c r="U443" s="121"/>
      <c r="V443" s="123"/>
      <c r="W443" s="122"/>
      <c r="X443" s="155">
        <v>1331</v>
      </c>
      <c r="Y443" s="121"/>
      <c r="Z443" s="123"/>
      <c r="AA443" s="122"/>
      <c r="AB443" s="156">
        <v>1342</v>
      </c>
      <c r="AC443" s="121"/>
      <c r="AD443" s="123"/>
      <c r="AE443" s="122"/>
      <c r="AF443" s="156">
        <v>1352</v>
      </c>
      <c r="AG443" s="121"/>
      <c r="AH443" s="122"/>
      <c r="AI443" s="157" t="s">
        <v>108</v>
      </c>
      <c r="AL443" s="65">
        <v>9246575</v>
      </c>
    </row>
    <row r="444" spans="1:39" ht="15" customHeight="1">
      <c r="A444" s="525" t="s">
        <v>573</v>
      </c>
      <c r="B444" s="526"/>
      <c r="C444" s="526"/>
      <c r="D444" s="527"/>
      <c r="E444" s="155">
        <v>1277</v>
      </c>
      <c r="F444" s="121"/>
      <c r="G444" s="123"/>
      <c r="H444" s="122"/>
      <c r="I444" s="181">
        <v>1286</v>
      </c>
      <c r="J444" s="121"/>
      <c r="K444" s="123"/>
      <c r="L444" s="122"/>
      <c r="M444" s="155">
        <v>1297</v>
      </c>
      <c r="N444" s="121"/>
      <c r="O444" s="122"/>
      <c r="P444" s="181">
        <v>1310</v>
      </c>
      <c r="Q444" s="180"/>
      <c r="R444" s="123"/>
      <c r="S444" s="524"/>
      <c r="T444" s="181">
        <v>1321</v>
      </c>
      <c r="U444" s="121"/>
      <c r="V444" s="123"/>
      <c r="W444" s="122"/>
      <c r="X444" s="155">
        <v>1332</v>
      </c>
      <c r="Y444" s="121"/>
      <c r="Z444" s="123"/>
      <c r="AA444" s="122"/>
      <c r="AB444" s="156">
        <v>1343</v>
      </c>
      <c r="AC444" s="121"/>
      <c r="AD444" s="123"/>
      <c r="AE444" s="122"/>
      <c r="AF444" s="156">
        <v>1353</v>
      </c>
      <c r="AG444" s="121"/>
      <c r="AH444" s="122"/>
      <c r="AI444" s="157" t="s">
        <v>108</v>
      </c>
    </row>
    <row r="445" spans="1:39" ht="15" customHeight="1">
      <c r="A445" s="521" t="s">
        <v>574</v>
      </c>
      <c r="B445" s="522"/>
      <c r="C445" s="522"/>
      <c r="D445" s="523"/>
      <c r="E445" s="478"/>
      <c r="F445" s="479"/>
      <c r="G445" s="479"/>
      <c r="H445" s="479"/>
      <c r="I445" s="478"/>
      <c r="J445" s="479"/>
      <c r="K445" s="479"/>
      <c r="L445" s="479"/>
      <c r="M445" s="155">
        <v>1298</v>
      </c>
      <c r="N445" s="121"/>
      <c r="O445" s="122"/>
      <c r="P445" s="181">
        <v>1311</v>
      </c>
      <c r="Q445" s="180"/>
      <c r="R445" s="123"/>
      <c r="S445" s="524"/>
      <c r="T445" s="181">
        <v>1322</v>
      </c>
      <c r="U445" s="121"/>
      <c r="V445" s="123"/>
      <c r="W445" s="122"/>
      <c r="X445" s="155">
        <v>1333</v>
      </c>
      <c r="Y445" s="121"/>
      <c r="Z445" s="123"/>
      <c r="AA445" s="122"/>
      <c r="AB445" s="156">
        <v>1344</v>
      </c>
      <c r="AC445" s="121"/>
      <c r="AD445" s="123"/>
      <c r="AE445" s="122"/>
      <c r="AF445" s="156">
        <v>1354</v>
      </c>
      <c r="AG445" s="121"/>
      <c r="AH445" s="122"/>
      <c r="AI445" s="157" t="s">
        <v>108</v>
      </c>
      <c r="AL445" s="65">
        <v>1814118.0971939999</v>
      </c>
    </row>
    <row r="446" spans="1:39" ht="15" customHeight="1">
      <c r="A446" s="525" t="s">
        <v>556</v>
      </c>
      <c r="B446" s="526"/>
      <c r="C446" s="526"/>
      <c r="D446" s="527"/>
      <c r="E446" s="127">
        <v>1278</v>
      </c>
      <c r="F446" s="121"/>
      <c r="G446" s="123"/>
      <c r="H446" s="122"/>
      <c r="I446" s="109">
        <v>1287</v>
      </c>
      <c r="J446" s="121"/>
      <c r="K446" s="123"/>
      <c r="L446" s="122"/>
      <c r="M446" s="127">
        <v>1312</v>
      </c>
      <c r="N446" s="121"/>
      <c r="O446" s="122"/>
      <c r="P446" s="109">
        <v>1300</v>
      </c>
      <c r="Q446" s="180"/>
      <c r="R446" s="123"/>
      <c r="S446" s="524"/>
      <c r="T446" s="109">
        <v>1323</v>
      </c>
      <c r="U446" s="121"/>
      <c r="V446" s="123"/>
      <c r="W446" s="122"/>
      <c r="X446" s="127">
        <v>1334</v>
      </c>
      <c r="Y446" s="121"/>
      <c r="Z446" s="123"/>
      <c r="AA446" s="122"/>
      <c r="AB446" s="106">
        <v>1345</v>
      </c>
      <c r="AC446" s="180">
        <f>+AC434</f>
        <v>0</v>
      </c>
      <c r="AD446" s="123"/>
      <c r="AE446" s="524"/>
      <c r="AF446" s="106">
        <v>1355</v>
      </c>
      <c r="AG446" s="121"/>
      <c r="AH446" s="122"/>
      <c r="AI446" s="113" t="s">
        <v>112</v>
      </c>
      <c r="AL446" s="65">
        <v>71182895.605272278</v>
      </c>
    </row>
    <row r="447" spans="1:39" ht="15" customHeight="1">
      <c r="A447" s="528" t="s">
        <v>575</v>
      </c>
      <c r="B447" s="529"/>
      <c r="C447" s="529"/>
      <c r="D447" s="530"/>
      <c r="E447" s="135">
        <v>1723</v>
      </c>
      <c r="F447" s="143"/>
      <c r="G447" s="137"/>
      <c r="H447" s="138"/>
      <c r="I447" s="531">
        <v>1724</v>
      </c>
      <c r="J447" s="143"/>
      <c r="K447" s="137"/>
      <c r="L447" s="138"/>
      <c r="M447" s="135">
        <v>1299</v>
      </c>
      <c r="N447" s="143"/>
      <c r="O447" s="138"/>
      <c r="P447" s="531">
        <v>1373</v>
      </c>
      <c r="Q447" s="180"/>
      <c r="R447" s="123"/>
      <c r="S447" s="524"/>
      <c r="T447" s="478"/>
      <c r="U447" s="479"/>
      <c r="V447" s="479"/>
      <c r="W447" s="480"/>
      <c r="X447" s="478"/>
      <c r="Y447" s="479"/>
      <c r="Z447" s="479"/>
      <c r="AA447" s="480"/>
      <c r="AB447" s="478"/>
      <c r="AC447" s="479"/>
      <c r="AD447" s="479"/>
      <c r="AE447" s="480"/>
      <c r="AF447" s="478"/>
      <c r="AG447" s="479"/>
      <c r="AH447" s="479"/>
      <c r="AI447" s="158" t="s">
        <v>112</v>
      </c>
    </row>
    <row r="448" spans="1:39">
      <c r="A448" s="300" t="s">
        <v>576</v>
      </c>
      <c r="B448" s="301"/>
      <c r="C448" s="301"/>
      <c r="D448" s="301"/>
      <c r="E448" s="301"/>
      <c r="F448" s="301"/>
      <c r="G448" s="301"/>
      <c r="H448" s="301"/>
      <c r="I448" s="301"/>
      <c r="J448" s="301"/>
      <c r="K448" s="301"/>
      <c r="L448" s="301"/>
      <c r="M448" s="301"/>
      <c r="N448" s="301"/>
      <c r="O448" s="301"/>
      <c r="P448" s="301"/>
      <c r="Q448" s="301"/>
      <c r="R448" s="301"/>
      <c r="S448" s="301"/>
      <c r="T448" s="301"/>
      <c r="U448" s="301"/>
      <c r="V448" s="301"/>
      <c r="W448" s="301"/>
      <c r="X448" s="301"/>
      <c r="Y448" s="301"/>
      <c r="Z448" s="301"/>
      <c r="AA448" s="301"/>
      <c r="AB448" s="301"/>
      <c r="AC448" s="301"/>
      <c r="AD448" s="301"/>
      <c r="AE448" s="301"/>
      <c r="AF448" s="301"/>
      <c r="AG448" s="301"/>
      <c r="AH448" s="301"/>
      <c r="AI448" s="302"/>
    </row>
    <row r="449" spans="1:35">
      <c r="A449" s="532" t="s">
        <v>577</v>
      </c>
      <c r="B449" s="533"/>
      <c r="C449" s="533"/>
      <c r="D449" s="533"/>
      <c r="E449" s="533"/>
      <c r="F449" s="533"/>
      <c r="G449" s="533"/>
      <c r="H449" s="533"/>
      <c r="I449" s="533"/>
      <c r="J449" s="533"/>
      <c r="K449" s="533"/>
      <c r="L449" s="533"/>
      <c r="M449" s="533"/>
      <c r="N449" s="533"/>
      <c r="O449" s="533"/>
      <c r="P449" s="533"/>
      <c r="Q449" s="533"/>
      <c r="R449" s="533"/>
      <c r="S449" s="533"/>
      <c r="T449" s="533"/>
      <c r="U449" s="533"/>
      <c r="V449" s="533"/>
      <c r="W449" s="533"/>
      <c r="X449" s="533"/>
      <c r="Y449" s="533"/>
      <c r="Z449" s="533"/>
      <c r="AA449" s="533"/>
      <c r="AB449" s="533"/>
      <c r="AC449" s="533"/>
      <c r="AD449" s="533"/>
      <c r="AE449" s="533"/>
      <c r="AF449" s="533"/>
      <c r="AG449" s="533"/>
      <c r="AH449" s="533"/>
      <c r="AI449" s="534"/>
    </row>
    <row r="450" spans="1:35" ht="23.45" customHeight="1">
      <c r="A450" s="535"/>
      <c r="B450" s="536"/>
      <c r="C450" s="536"/>
      <c r="D450" s="536"/>
      <c r="E450" s="536"/>
      <c r="F450" s="536"/>
      <c r="G450" s="536"/>
      <c r="H450" s="536"/>
      <c r="I450" s="536"/>
      <c r="J450" s="536"/>
      <c r="K450" s="536"/>
      <c r="L450" s="536"/>
      <c r="M450" s="536"/>
      <c r="N450" s="536"/>
      <c r="O450" s="536"/>
      <c r="P450" s="536"/>
      <c r="Q450" s="536"/>
      <c r="R450" s="536"/>
      <c r="S450" s="536"/>
      <c r="T450" s="536"/>
      <c r="U450" s="536"/>
      <c r="V450" s="536"/>
      <c r="W450" s="536"/>
      <c r="X450" s="536"/>
      <c r="Y450" s="536"/>
      <c r="Z450" s="536"/>
      <c r="AA450" s="536"/>
      <c r="AB450" s="536"/>
      <c r="AC450" s="537"/>
      <c r="AD450" s="538"/>
      <c r="AE450" s="539" t="s">
        <v>578</v>
      </c>
      <c r="AF450" s="540"/>
      <c r="AG450" s="540"/>
      <c r="AH450" s="541"/>
      <c r="AI450" s="542"/>
    </row>
    <row r="451" spans="1:35" ht="14.1" customHeight="1">
      <c r="A451" s="543" t="s">
        <v>579</v>
      </c>
      <c r="B451" s="544"/>
      <c r="C451" s="544"/>
      <c r="D451" s="544"/>
      <c r="E451" s="544"/>
      <c r="F451" s="544"/>
      <c r="G451" s="544"/>
      <c r="H451" s="544"/>
      <c r="I451" s="544"/>
      <c r="J451" s="544"/>
      <c r="K451" s="544"/>
      <c r="L451" s="544"/>
      <c r="M451" s="544"/>
      <c r="N451" s="544"/>
      <c r="O451" s="544"/>
      <c r="P451" s="544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  <c r="AA451" s="544"/>
      <c r="AB451" s="544"/>
      <c r="AC451" s="545"/>
      <c r="AD451" s="546">
        <v>1400</v>
      </c>
      <c r="AE451" s="547"/>
      <c r="AF451" s="548"/>
      <c r="AG451" s="548"/>
      <c r="AH451" s="549"/>
      <c r="AI451" s="113" t="s">
        <v>88</v>
      </c>
    </row>
    <row r="452" spans="1:35" ht="14.1" customHeight="1">
      <c r="A452" s="543" t="s">
        <v>580</v>
      </c>
      <c r="B452" s="544"/>
      <c r="C452" s="544"/>
      <c r="D452" s="544"/>
      <c r="E452" s="544"/>
      <c r="F452" s="544"/>
      <c r="G452" s="544"/>
      <c r="H452" s="544"/>
      <c r="I452" s="544"/>
      <c r="J452" s="544"/>
      <c r="K452" s="544"/>
      <c r="L452" s="544"/>
      <c r="M452" s="544"/>
      <c r="N452" s="544"/>
      <c r="O452" s="544"/>
      <c r="P452" s="544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  <c r="AA452" s="544"/>
      <c r="AB452" s="544"/>
      <c r="AC452" s="545"/>
      <c r="AD452" s="546">
        <v>1817</v>
      </c>
      <c r="AE452" s="547"/>
      <c r="AF452" s="548"/>
      <c r="AG452" s="548"/>
      <c r="AH452" s="549"/>
      <c r="AI452" s="113" t="s">
        <v>88</v>
      </c>
    </row>
    <row r="453" spans="1:35" ht="14.1" customHeight="1">
      <c r="A453" s="543" t="s">
        <v>581</v>
      </c>
      <c r="B453" s="544"/>
      <c r="C453" s="544"/>
      <c r="D453" s="544"/>
      <c r="E453" s="544"/>
      <c r="F453" s="544"/>
      <c r="G453" s="544"/>
      <c r="H453" s="544"/>
      <c r="I453" s="544"/>
      <c r="J453" s="544"/>
      <c r="K453" s="544"/>
      <c r="L453" s="544"/>
      <c r="M453" s="544"/>
      <c r="N453" s="544"/>
      <c r="O453" s="544"/>
      <c r="P453" s="544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  <c r="AA453" s="544"/>
      <c r="AB453" s="544"/>
      <c r="AC453" s="545"/>
      <c r="AD453" s="546">
        <v>1401</v>
      </c>
      <c r="AE453" s="547"/>
      <c r="AF453" s="548"/>
      <c r="AG453" s="548"/>
      <c r="AH453" s="549"/>
      <c r="AI453" s="113" t="s">
        <v>88</v>
      </c>
    </row>
    <row r="454" spans="1:35" ht="14.1" customHeight="1">
      <c r="A454" s="543" t="s">
        <v>582</v>
      </c>
      <c r="B454" s="544"/>
      <c r="C454" s="544"/>
      <c r="D454" s="544"/>
      <c r="E454" s="544"/>
      <c r="F454" s="544"/>
      <c r="G454" s="544"/>
      <c r="H454" s="544"/>
      <c r="I454" s="544"/>
      <c r="J454" s="544"/>
      <c r="K454" s="544"/>
      <c r="L454" s="544"/>
      <c r="M454" s="544"/>
      <c r="N454" s="544"/>
      <c r="O454" s="544"/>
      <c r="P454" s="544"/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  <c r="AA454" s="544"/>
      <c r="AB454" s="544"/>
      <c r="AC454" s="545"/>
      <c r="AD454" s="546">
        <v>1402</v>
      </c>
      <c r="AE454" s="547"/>
      <c r="AF454" s="548"/>
      <c r="AG454" s="548"/>
      <c r="AH454" s="549"/>
      <c r="AI454" s="113" t="s">
        <v>88</v>
      </c>
    </row>
    <row r="455" spans="1:35" ht="14.1" customHeight="1">
      <c r="A455" s="543" t="s">
        <v>583</v>
      </c>
      <c r="B455" s="544"/>
      <c r="C455" s="544"/>
      <c r="D455" s="544"/>
      <c r="E455" s="544"/>
      <c r="F455" s="544"/>
      <c r="G455" s="544"/>
      <c r="H455" s="544"/>
      <c r="I455" s="544"/>
      <c r="J455" s="544"/>
      <c r="K455" s="544"/>
      <c r="L455" s="544"/>
      <c r="M455" s="544"/>
      <c r="N455" s="544"/>
      <c r="O455" s="544"/>
      <c r="P455" s="544"/>
      <c r="Q455" s="544"/>
      <c r="R455" s="544"/>
      <c r="S455" s="544"/>
      <c r="T455" s="544"/>
      <c r="U455" s="544"/>
      <c r="V455" s="544"/>
      <c r="W455" s="544"/>
      <c r="X455" s="544"/>
      <c r="Y455" s="544"/>
      <c r="Z455" s="544"/>
      <c r="AA455" s="544"/>
      <c r="AB455" s="544"/>
      <c r="AC455" s="545"/>
      <c r="AD455" s="546">
        <v>1403</v>
      </c>
      <c r="AE455" s="547"/>
      <c r="AF455" s="548"/>
      <c r="AG455" s="548"/>
      <c r="AH455" s="549"/>
      <c r="AI455" s="113" t="s">
        <v>88</v>
      </c>
    </row>
    <row r="456" spans="1:35" ht="14.1" customHeight="1">
      <c r="A456" s="543" t="s">
        <v>584</v>
      </c>
      <c r="B456" s="544"/>
      <c r="C456" s="544"/>
      <c r="D456" s="544"/>
      <c r="E456" s="544"/>
      <c r="F456" s="544"/>
      <c r="G456" s="544"/>
      <c r="H456" s="544"/>
      <c r="I456" s="544"/>
      <c r="J456" s="544"/>
      <c r="K456" s="544"/>
      <c r="L456" s="544"/>
      <c r="M456" s="544"/>
      <c r="N456" s="544"/>
      <c r="O456" s="544"/>
      <c r="P456" s="544"/>
      <c r="Q456" s="544"/>
      <c r="R456" s="544"/>
      <c r="S456" s="544"/>
      <c r="T456" s="544"/>
      <c r="U456" s="544"/>
      <c r="V456" s="544"/>
      <c r="W456" s="544"/>
      <c r="X456" s="544"/>
      <c r="Y456" s="544"/>
      <c r="Z456" s="544"/>
      <c r="AA456" s="544"/>
      <c r="AB456" s="544"/>
      <c r="AC456" s="545"/>
      <c r="AD456" s="546">
        <v>1587</v>
      </c>
      <c r="AE456" s="547"/>
      <c r="AF456" s="548"/>
      <c r="AG456" s="548"/>
      <c r="AH456" s="549"/>
      <c r="AI456" s="113" t="s">
        <v>88</v>
      </c>
    </row>
    <row r="457" spans="1:35" ht="14.1" customHeight="1">
      <c r="A457" s="543" t="s">
        <v>585</v>
      </c>
      <c r="B457" s="544"/>
      <c r="C457" s="544"/>
      <c r="D457" s="544"/>
      <c r="E457" s="544"/>
      <c r="F457" s="544"/>
      <c r="G457" s="544"/>
      <c r="H457" s="544"/>
      <c r="I457" s="544"/>
      <c r="J457" s="544"/>
      <c r="K457" s="544"/>
      <c r="L457" s="544"/>
      <c r="M457" s="544"/>
      <c r="N457" s="544"/>
      <c r="O457" s="544"/>
      <c r="P457" s="544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  <c r="AA457" s="544"/>
      <c r="AB457" s="544"/>
      <c r="AC457" s="545"/>
      <c r="AD457" s="546">
        <v>1588</v>
      </c>
      <c r="AE457" s="547"/>
      <c r="AF457" s="548"/>
      <c r="AG457" s="548"/>
      <c r="AH457" s="549"/>
      <c r="AI457" s="113" t="s">
        <v>88</v>
      </c>
    </row>
    <row r="458" spans="1:35" ht="14.1" customHeight="1">
      <c r="A458" s="543" t="s">
        <v>586</v>
      </c>
      <c r="B458" s="544"/>
      <c r="C458" s="544"/>
      <c r="D458" s="544"/>
      <c r="E458" s="544"/>
      <c r="F458" s="544"/>
      <c r="G458" s="544"/>
      <c r="H458" s="544"/>
      <c r="I458" s="544"/>
      <c r="J458" s="544"/>
      <c r="K458" s="544"/>
      <c r="L458" s="544"/>
      <c r="M458" s="544"/>
      <c r="N458" s="544"/>
      <c r="O458" s="544"/>
      <c r="P458" s="544"/>
      <c r="Q458" s="544"/>
      <c r="R458" s="544"/>
      <c r="S458" s="544"/>
      <c r="T458" s="544"/>
      <c r="U458" s="544"/>
      <c r="V458" s="544"/>
      <c r="W458" s="544"/>
      <c r="X458" s="544"/>
      <c r="Y458" s="544"/>
      <c r="Z458" s="544"/>
      <c r="AA458" s="544"/>
      <c r="AB458" s="544"/>
      <c r="AC458" s="545"/>
      <c r="AD458" s="546">
        <v>1404</v>
      </c>
      <c r="AE458" s="547"/>
      <c r="AF458" s="548"/>
      <c r="AG458" s="548"/>
      <c r="AH458" s="549"/>
      <c r="AI458" s="113" t="s">
        <v>88</v>
      </c>
    </row>
    <row r="459" spans="1:35" ht="14.1" customHeight="1">
      <c r="A459" s="543" t="s">
        <v>587</v>
      </c>
      <c r="B459" s="544"/>
      <c r="C459" s="544"/>
      <c r="D459" s="544"/>
      <c r="E459" s="544"/>
      <c r="F459" s="544"/>
      <c r="G459" s="544"/>
      <c r="H459" s="544"/>
      <c r="I459" s="544"/>
      <c r="J459" s="544"/>
      <c r="K459" s="544"/>
      <c r="L459" s="544"/>
      <c r="M459" s="544"/>
      <c r="N459" s="544"/>
      <c r="O459" s="544"/>
      <c r="P459" s="544"/>
      <c r="Q459" s="544"/>
      <c r="R459" s="544"/>
      <c r="S459" s="544"/>
      <c r="T459" s="544"/>
      <c r="U459" s="544"/>
      <c r="V459" s="544"/>
      <c r="W459" s="544"/>
      <c r="X459" s="544"/>
      <c r="Y459" s="544"/>
      <c r="Z459" s="544"/>
      <c r="AA459" s="544"/>
      <c r="AB459" s="544"/>
      <c r="AC459" s="545"/>
      <c r="AD459" s="546">
        <v>1405</v>
      </c>
      <c r="AE459" s="547"/>
      <c r="AF459" s="548"/>
      <c r="AG459" s="548"/>
      <c r="AH459" s="549"/>
      <c r="AI459" s="113" t="s">
        <v>88</v>
      </c>
    </row>
    <row r="460" spans="1:35" ht="14.1" customHeight="1">
      <c r="A460" s="550" t="s">
        <v>588</v>
      </c>
      <c r="B460" s="551"/>
      <c r="C460" s="551"/>
      <c r="D460" s="551"/>
      <c r="E460" s="551"/>
      <c r="F460" s="551"/>
      <c r="G460" s="551"/>
      <c r="H460" s="551"/>
      <c r="I460" s="551"/>
      <c r="J460" s="551"/>
      <c r="K460" s="551"/>
      <c r="L460" s="551"/>
      <c r="M460" s="551"/>
      <c r="N460" s="551"/>
      <c r="O460" s="551"/>
      <c r="P460" s="551"/>
      <c r="Q460" s="551"/>
      <c r="R460" s="551"/>
      <c r="S460" s="551"/>
      <c r="T460" s="551"/>
      <c r="U460" s="551"/>
      <c r="V460" s="551"/>
      <c r="W460" s="551"/>
      <c r="X460" s="551"/>
      <c r="Y460" s="551"/>
      <c r="Z460" s="551"/>
      <c r="AA460" s="551"/>
      <c r="AB460" s="551"/>
      <c r="AC460" s="552"/>
      <c r="AD460" s="546">
        <v>1410</v>
      </c>
      <c r="AE460" s="547"/>
      <c r="AF460" s="548"/>
      <c r="AG460" s="548"/>
      <c r="AH460" s="549"/>
      <c r="AI460" s="113" t="s">
        <v>112</v>
      </c>
    </row>
    <row r="461" spans="1:35" ht="14.1" customHeight="1">
      <c r="A461" s="543" t="s">
        <v>589</v>
      </c>
      <c r="B461" s="544"/>
      <c r="C461" s="544"/>
      <c r="D461" s="544"/>
      <c r="E461" s="544"/>
      <c r="F461" s="544"/>
      <c r="G461" s="544"/>
      <c r="H461" s="544"/>
      <c r="I461" s="544"/>
      <c r="J461" s="544"/>
      <c r="K461" s="544"/>
      <c r="L461" s="544"/>
      <c r="M461" s="544"/>
      <c r="N461" s="544"/>
      <c r="O461" s="544"/>
      <c r="P461" s="544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  <c r="AA461" s="544"/>
      <c r="AB461" s="544"/>
      <c r="AC461" s="545"/>
      <c r="AD461" s="546">
        <v>1406</v>
      </c>
      <c r="AE461" s="547"/>
      <c r="AF461" s="548"/>
      <c r="AG461" s="548"/>
      <c r="AH461" s="549"/>
      <c r="AI461" s="113" t="s">
        <v>108</v>
      </c>
    </row>
    <row r="462" spans="1:35" ht="14.1" customHeight="1">
      <c r="A462" s="543" t="s">
        <v>590</v>
      </c>
      <c r="B462" s="544"/>
      <c r="C462" s="544"/>
      <c r="D462" s="544"/>
      <c r="E462" s="544"/>
      <c r="F462" s="544"/>
      <c r="G462" s="544"/>
      <c r="H462" s="544"/>
      <c r="I462" s="544"/>
      <c r="J462" s="544"/>
      <c r="K462" s="544"/>
      <c r="L462" s="544"/>
      <c r="M462" s="544"/>
      <c r="N462" s="544"/>
      <c r="O462" s="544"/>
      <c r="P462" s="544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  <c r="AA462" s="544"/>
      <c r="AB462" s="544"/>
      <c r="AC462" s="545"/>
      <c r="AD462" s="546">
        <v>1407</v>
      </c>
      <c r="AE462" s="547"/>
      <c r="AF462" s="548"/>
      <c r="AG462" s="548"/>
      <c r="AH462" s="549"/>
      <c r="AI462" s="113" t="s">
        <v>108</v>
      </c>
    </row>
    <row r="463" spans="1:35" ht="14.1" customHeight="1">
      <c r="A463" s="543" t="s">
        <v>591</v>
      </c>
      <c r="B463" s="544"/>
      <c r="C463" s="544"/>
      <c r="D463" s="544"/>
      <c r="E463" s="544"/>
      <c r="F463" s="544"/>
      <c r="G463" s="544"/>
      <c r="H463" s="544"/>
      <c r="I463" s="544"/>
      <c r="J463" s="544"/>
      <c r="K463" s="544"/>
      <c r="L463" s="544"/>
      <c r="M463" s="544"/>
      <c r="N463" s="544"/>
      <c r="O463" s="544"/>
      <c r="P463" s="544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  <c r="AA463" s="544"/>
      <c r="AB463" s="544"/>
      <c r="AC463" s="545"/>
      <c r="AD463" s="546">
        <v>1408</v>
      </c>
      <c r="AE463" s="547"/>
      <c r="AF463" s="548"/>
      <c r="AG463" s="548"/>
      <c r="AH463" s="549"/>
      <c r="AI463" s="113" t="s">
        <v>108</v>
      </c>
    </row>
    <row r="464" spans="1:35" ht="14.1" customHeight="1">
      <c r="A464" s="543" t="s">
        <v>592</v>
      </c>
      <c r="B464" s="544"/>
      <c r="C464" s="544"/>
      <c r="D464" s="544"/>
      <c r="E464" s="544"/>
      <c r="F464" s="544"/>
      <c r="G464" s="544"/>
      <c r="H464" s="544"/>
      <c r="I464" s="544"/>
      <c r="J464" s="544"/>
      <c r="K464" s="544"/>
      <c r="L464" s="544"/>
      <c r="M464" s="544"/>
      <c r="N464" s="544"/>
      <c r="O464" s="544"/>
      <c r="P464" s="544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  <c r="AA464" s="544"/>
      <c r="AB464" s="544"/>
      <c r="AC464" s="545"/>
      <c r="AD464" s="546">
        <v>1409</v>
      </c>
      <c r="AE464" s="547"/>
      <c r="AF464" s="548"/>
      <c r="AG464" s="548"/>
      <c r="AH464" s="549"/>
      <c r="AI464" s="113" t="s">
        <v>108</v>
      </c>
    </row>
    <row r="465" spans="1:35" ht="14.1" customHeight="1">
      <c r="A465" s="543" t="s">
        <v>593</v>
      </c>
      <c r="B465" s="544"/>
      <c r="C465" s="544"/>
      <c r="D465" s="544"/>
      <c r="E465" s="544"/>
      <c r="F465" s="544"/>
      <c r="G465" s="544"/>
      <c r="H465" s="544"/>
      <c r="I465" s="544"/>
      <c r="J465" s="544"/>
      <c r="K465" s="544"/>
      <c r="L465" s="544"/>
      <c r="M465" s="544"/>
      <c r="N465" s="544"/>
      <c r="O465" s="544"/>
      <c r="P465" s="544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  <c r="AA465" s="544"/>
      <c r="AB465" s="544"/>
      <c r="AC465" s="545"/>
      <c r="AD465" s="546">
        <v>1818</v>
      </c>
      <c r="AE465" s="547"/>
      <c r="AF465" s="548"/>
      <c r="AG465" s="548"/>
      <c r="AH465" s="549"/>
      <c r="AI465" s="113" t="s">
        <v>108</v>
      </c>
    </row>
    <row r="466" spans="1:35" ht="14.1" customHeight="1">
      <c r="A466" s="543" t="s">
        <v>594</v>
      </c>
      <c r="B466" s="544"/>
      <c r="C466" s="544"/>
      <c r="D466" s="544"/>
      <c r="E466" s="544"/>
      <c r="F466" s="544"/>
      <c r="G466" s="544"/>
      <c r="H466" s="544"/>
      <c r="I466" s="544"/>
      <c r="J466" s="544"/>
      <c r="K466" s="544"/>
      <c r="L466" s="544"/>
      <c r="M466" s="544"/>
      <c r="N466" s="544"/>
      <c r="O466" s="544"/>
      <c r="P466" s="544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  <c r="AA466" s="544"/>
      <c r="AB466" s="544"/>
      <c r="AC466" s="545"/>
      <c r="AD466" s="546">
        <v>1429</v>
      </c>
      <c r="AE466" s="547"/>
      <c r="AF466" s="548"/>
      <c r="AG466" s="548"/>
      <c r="AH466" s="549"/>
      <c r="AI466" s="113" t="s">
        <v>108</v>
      </c>
    </row>
    <row r="467" spans="1:35" ht="14.1" customHeight="1">
      <c r="A467" s="543" t="s">
        <v>595</v>
      </c>
      <c r="B467" s="544"/>
      <c r="C467" s="544"/>
      <c r="D467" s="544"/>
      <c r="E467" s="544"/>
      <c r="F467" s="544"/>
      <c r="G467" s="544"/>
      <c r="H467" s="544"/>
      <c r="I467" s="544"/>
      <c r="J467" s="544"/>
      <c r="K467" s="544"/>
      <c r="L467" s="544"/>
      <c r="M467" s="544"/>
      <c r="N467" s="544"/>
      <c r="O467" s="544"/>
      <c r="P467" s="544"/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  <c r="AA467" s="544"/>
      <c r="AB467" s="544"/>
      <c r="AC467" s="545"/>
      <c r="AD467" s="546">
        <v>1411</v>
      </c>
      <c r="AE467" s="547"/>
      <c r="AF467" s="548"/>
      <c r="AG467" s="548"/>
      <c r="AH467" s="549"/>
      <c r="AI467" s="113" t="s">
        <v>108</v>
      </c>
    </row>
    <row r="468" spans="1:35" ht="14.1" customHeight="1">
      <c r="A468" s="543" t="s">
        <v>596</v>
      </c>
      <c r="B468" s="544"/>
      <c r="C468" s="544"/>
      <c r="D468" s="544"/>
      <c r="E468" s="544"/>
      <c r="F468" s="544"/>
      <c r="G468" s="544"/>
      <c r="H468" s="544"/>
      <c r="I468" s="544"/>
      <c r="J468" s="544"/>
      <c r="K468" s="544"/>
      <c r="L468" s="544"/>
      <c r="M468" s="544"/>
      <c r="N468" s="544"/>
      <c r="O468" s="544"/>
      <c r="P468" s="544"/>
      <c r="Q468" s="544"/>
      <c r="R468" s="544"/>
      <c r="S468" s="544"/>
      <c r="T468" s="544"/>
      <c r="U468" s="544"/>
      <c r="V468" s="544"/>
      <c r="W468" s="544"/>
      <c r="X468" s="544"/>
      <c r="Y468" s="544"/>
      <c r="Z468" s="544"/>
      <c r="AA468" s="544"/>
      <c r="AB468" s="544"/>
      <c r="AC468" s="545"/>
      <c r="AD468" s="546">
        <v>1412</v>
      </c>
      <c r="AE468" s="547"/>
      <c r="AF468" s="548"/>
      <c r="AG468" s="548"/>
      <c r="AH468" s="549"/>
      <c r="AI468" s="113" t="s">
        <v>108</v>
      </c>
    </row>
    <row r="469" spans="1:35" ht="14.1" customHeight="1">
      <c r="A469" s="543" t="s">
        <v>597</v>
      </c>
      <c r="B469" s="544"/>
      <c r="C469" s="544"/>
      <c r="D469" s="544"/>
      <c r="E469" s="544"/>
      <c r="F469" s="544"/>
      <c r="G469" s="544"/>
      <c r="H469" s="544"/>
      <c r="I469" s="544"/>
      <c r="J469" s="544"/>
      <c r="K469" s="544"/>
      <c r="L469" s="544"/>
      <c r="M469" s="544"/>
      <c r="N469" s="544"/>
      <c r="O469" s="544"/>
      <c r="P469" s="544"/>
      <c r="Q469" s="544"/>
      <c r="R469" s="544"/>
      <c r="S469" s="544"/>
      <c r="T469" s="544"/>
      <c r="U469" s="544"/>
      <c r="V469" s="544"/>
      <c r="W469" s="544"/>
      <c r="X469" s="544"/>
      <c r="Y469" s="544"/>
      <c r="Z469" s="544"/>
      <c r="AA469" s="544"/>
      <c r="AB469" s="544"/>
      <c r="AC469" s="545"/>
      <c r="AD469" s="546">
        <v>1413</v>
      </c>
      <c r="AE469" s="547"/>
      <c r="AF469" s="548"/>
      <c r="AG469" s="548"/>
      <c r="AH469" s="549"/>
      <c r="AI469" s="113" t="s">
        <v>108</v>
      </c>
    </row>
    <row r="470" spans="1:35" ht="14.1" customHeight="1">
      <c r="A470" s="543" t="s">
        <v>598</v>
      </c>
      <c r="B470" s="544"/>
      <c r="C470" s="544"/>
      <c r="D470" s="544"/>
      <c r="E470" s="544"/>
      <c r="F470" s="544"/>
      <c r="G470" s="544"/>
      <c r="H470" s="544"/>
      <c r="I470" s="544"/>
      <c r="J470" s="544"/>
      <c r="K470" s="544"/>
      <c r="L470" s="544"/>
      <c r="M470" s="544"/>
      <c r="N470" s="544"/>
      <c r="O470" s="544"/>
      <c r="P470" s="544"/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  <c r="AA470" s="544"/>
      <c r="AB470" s="544"/>
      <c r="AC470" s="545"/>
      <c r="AD470" s="546">
        <v>1415</v>
      </c>
      <c r="AE470" s="547"/>
      <c r="AF470" s="548"/>
      <c r="AG470" s="548"/>
      <c r="AH470" s="549"/>
      <c r="AI470" s="113" t="s">
        <v>108</v>
      </c>
    </row>
    <row r="471" spans="1:35" ht="14.1" customHeight="1">
      <c r="A471" s="543" t="s">
        <v>599</v>
      </c>
      <c r="B471" s="544"/>
      <c r="C471" s="544"/>
      <c r="D471" s="544"/>
      <c r="E471" s="544"/>
      <c r="F471" s="544"/>
      <c r="G471" s="544"/>
      <c r="H471" s="544"/>
      <c r="I471" s="544"/>
      <c r="J471" s="544"/>
      <c r="K471" s="544"/>
      <c r="L471" s="544"/>
      <c r="M471" s="544"/>
      <c r="N471" s="544"/>
      <c r="O471" s="544"/>
      <c r="P471" s="544"/>
      <c r="Q471" s="544"/>
      <c r="R471" s="544"/>
      <c r="S471" s="544"/>
      <c r="T471" s="544"/>
      <c r="U471" s="544"/>
      <c r="V471" s="544"/>
      <c r="W471" s="544"/>
      <c r="X471" s="544"/>
      <c r="Y471" s="544"/>
      <c r="Z471" s="544"/>
      <c r="AA471" s="544"/>
      <c r="AB471" s="544"/>
      <c r="AC471" s="545"/>
      <c r="AD471" s="546">
        <v>1416</v>
      </c>
      <c r="AE471" s="547"/>
      <c r="AF471" s="548"/>
      <c r="AG471" s="548"/>
      <c r="AH471" s="549"/>
      <c r="AI471" s="113" t="s">
        <v>108</v>
      </c>
    </row>
    <row r="472" spans="1:35" ht="14.1" customHeight="1">
      <c r="A472" s="543" t="s">
        <v>600</v>
      </c>
      <c r="B472" s="544"/>
      <c r="C472" s="544"/>
      <c r="D472" s="544"/>
      <c r="E472" s="544"/>
      <c r="F472" s="544"/>
      <c r="G472" s="544"/>
      <c r="H472" s="544"/>
      <c r="I472" s="544"/>
      <c r="J472" s="544"/>
      <c r="K472" s="544"/>
      <c r="L472" s="544"/>
      <c r="M472" s="544"/>
      <c r="N472" s="544"/>
      <c r="O472" s="544"/>
      <c r="P472" s="544"/>
      <c r="Q472" s="544"/>
      <c r="R472" s="544"/>
      <c r="S472" s="544"/>
      <c r="T472" s="544"/>
      <c r="U472" s="544"/>
      <c r="V472" s="544"/>
      <c r="W472" s="544"/>
      <c r="X472" s="544"/>
      <c r="Y472" s="544"/>
      <c r="Z472" s="544"/>
      <c r="AA472" s="544"/>
      <c r="AB472" s="544"/>
      <c r="AC472" s="545"/>
      <c r="AD472" s="546">
        <v>1417</v>
      </c>
      <c r="AE472" s="547"/>
      <c r="AF472" s="548"/>
      <c r="AG472" s="548"/>
      <c r="AH472" s="549"/>
      <c r="AI472" s="113" t="s">
        <v>108</v>
      </c>
    </row>
    <row r="473" spans="1:35" ht="14.1" customHeight="1">
      <c r="A473" s="543" t="s">
        <v>601</v>
      </c>
      <c r="B473" s="544"/>
      <c r="C473" s="544"/>
      <c r="D473" s="544"/>
      <c r="E473" s="544"/>
      <c r="F473" s="544"/>
      <c r="G473" s="544"/>
      <c r="H473" s="544"/>
      <c r="I473" s="544"/>
      <c r="J473" s="544"/>
      <c r="K473" s="544"/>
      <c r="L473" s="544"/>
      <c r="M473" s="544"/>
      <c r="N473" s="544"/>
      <c r="O473" s="544"/>
      <c r="P473" s="544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  <c r="AA473" s="544"/>
      <c r="AB473" s="544"/>
      <c r="AC473" s="545"/>
      <c r="AD473" s="546">
        <v>1418</v>
      </c>
      <c r="AE473" s="547"/>
      <c r="AF473" s="548"/>
      <c r="AG473" s="548"/>
      <c r="AH473" s="549"/>
      <c r="AI473" s="113" t="s">
        <v>108</v>
      </c>
    </row>
    <row r="474" spans="1:35" ht="14.1" customHeight="1">
      <c r="A474" s="543" t="s">
        <v>602</v>
      </c>
      <c r="B474" s="544"/>
      <c r="C474" s="544"/>
      <c r="D474" s="544"/>
      <c r="E474" s="544"/>
      <c r="F474" s="544"/>
      <c r="G474" s="544"/>
      <c r="H474" s="544"/>
      <c r="I474" s="544"/>
      <c r="J474" s="544"/>
      <c r="K474" s="544"/>
      <c r="L474" s="544"/>
      <c r="M474" s="544"/>
      <c r="N474" s="544"/>
      <c r="O474" s="544"/>
      <c r="P474" s="544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  <c r="AA474" s="544"/>
      <c r="AB474" s="544"/>
      <c r="AC474" s="545"/>
      <c r="AD474" s="546">
        <v>1419</v>
      </c>
      <c r="AE474" s="547"/>
      <c r="AF474" s="548"/>
      <c r="AG474" s="548"/>
      <c r="AH474" s="549"/>
      <c r="AI474" s="113" t="s">
        <v>108</v>
      </c>
    </row>
    <row r="475" spans="1:35" ht="14.1" customHeight="1">
      <c r="A475" s="543" t="s">
        <v>603</v>
      </c>
      <c r="B475" s="544"/>
      <c r="C475" s="544"/>
      <c r="D475" s="544"/>
      <c r="E475" s="544"/>
      <c r="F475" s="544"/>
      <c r="G475" s="544"/>
      <c r="H475" s="544"/>
      <c r="I475" s="544"/>
      <c r="J475" s="544"/>
      <c r="K475" s="544"/>
      <c r="L475" s="544"/>
      <c r="M475" s="544"/>
      <c r="N475" s="544"/>
      <c r="O475" s="544"/>
      <c r="P475" s="544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  <c r="AA475" s="544"/>
      <c r="AB475" s="544"/>
      <c r="AC475" s="545"/>
      <c r="AD475" s="546">
        <v>1420</v>
      </c>
      <c r="AE475" s="547"/>
      <c r="AF475" s="548"/>
      <c r="AG475" s="548"/>
      <c r="AH475" s="549"/>
      <c r="AI475" s="113" t="s">
        <v>108</v>
      </c>
    </row>
    <row r="476" spans="1:35" ht="14.1" customHeight="1">
      <c r="A476" s="543" t="s">
        <v>604</v>
      </c>
      <c r="B476" s="544"/>
      <c r="C476" s="544"/>
      <c r="D476" s="544"/>
      <c r="E476" s="544"/>
      <c r="F476" s="544"/>
      <c r="G476" s="544"/>
      <c r="H476" s="544"/>
      <c r="I476" s="544"/>
      <c r="J476" s="544"/>
      <c r="K476" s="544"/>
      <c r="L476" s="544"/>
      <c r="M476" s="544"/>
      <c r="N476" s="544"/>
      <c r="O476" s="544"/>
      <c r="P476" s="544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  <c r="AA476" s="544"/>
      <c r="AB476" s="544"/>
      <c r="AC476" s="545"/>
      <c r="AD476" s="546">
        <v>1421</v>
      </c>
      <c r="AE476" s="547"/>
      <c r="AF476" s="548"/>
      <c r="AG476" s="548"/>
      <c r="AH476" s="549"/>
      <c r="AI476" s="113" t="s">
        <v>108</v>
      </c>
    </row>
    <row r="477" spans="1:35" ht="14.1" customHeight="1">
      <c r="A477" s="543" t="s">
        <v>605</v>
      </c>
      <c r="B477" s="544"/>
      <c r="C477" s="544"/>
      <c r="D477" s="544"/>
      <c r="E477" s="544"/>
      <c r="F477" s="544"/>
      <c r="G477" s="544"/>
      <c r="H477" s="544"/>
      <c r="I477" s="544"/>
      <c r="J477" s="544"/>
      <c r="K477" s="544"/>
      <c r="L477" s="544"/>
      <c r="M477" s="544"/>
      <c r="N477" s="544"/>
      <c r="O477" s="544"/>
      <c r="P477" s="544"/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  <c r="AA477" s="544"/>
      <c r="AB477" s="544"/>
      <c r="AC477" s="545"/>
      <c r="AD477" s="546">
        <v>1422</v>
      </c>
      <c r="AE477" s="547"/>
      <c r="AF477" s="548"/>
      <c r="AG477" s="548"/>
      <c r="AH477" s="549"/>
      <c r="AI477" s="113" t="s">
        <v>108</v>
      </c>
    </row>
    <row r="478" spans="1:35" ht="14.1" customHeight="1">
      <c r="A478" s="543" t="s">
        <v>606</v>
      </c>
      <c r="B478" s="544"/>
      <c r="C478" s="544"/>
      <c r="D478" s="544"/>
      <c r="E478" s="544"/>
      <c r="F478" s="544"/>
      <c r="G478" s="544"/>
      <c r="H478" s="544"/>
      <c r="I478" s="544"/>
      <c r="J478" s="544"/>
      <c r="K478" s="544"/>
      <c r="L478" s="544"/>
      <c r="M478" s="544"/>
      <c r="N478" s="544"/>
      <c r="O478" s="544"/>
      <c r="P478" s="544"/>
      <c r="Q478" s="544"/>
      <c r="R478" s="544"/>
      <c r="S478" s="544"/>
      <c r="T478" s="544"/>
      <c r="U478" s="544"/>
      <c r="V478" s="544"/>
      <c r="W478" s="544"/>
      <c r="X478" s="544"/>
      <c r="Y478" s="544"/>
      <c r="Z478" s="544"/>
      <c r="AA478" s="544"/>
      <c r="AB478" s="544"/>
      <c r="AC478" s="545"/>
      <c r="AD478" s="546">
        <v>1423</v>
      </c>
      <c r="AE478" s="547"/>
      <c r="AF478" s="548"/>
      <c r="AG478" s="548"/>
      <c r="AH478" s="549"/>
      <c r="AI478" s="113" t="s">
        <v>108</v>
      </c>
    </row>
    <row r="479" spans="1:35" ht="14.1" customHeight="1">
      <c r="A479" s="543" t="s">
        <v>607</v>
      </c>
      <c r="B479" s="544"/>
      <c r="C479" s="544"/>
      <c r="D479" s="544"/>
      <c r="E479" s="544"/>
      <c r="F479" s="544"/>
      <c r="G479" s="544"/>
      <c r="H479" s="544"/>
      <c r="I479" s="544"/>
      <c r="J479" s="544"/>
      <c r="K479" s="544"/>
      <c r="L479" s="544"/>
      <c r="M479" s="544"/>
      <c r="N479" s="544"/>
      <c r="O479" s="544"/>
      <c r="P479" s="544"/>
      <c r="Q479" s="544"/>
      <c r="R479" s="544"/>
      <c r="S479" s="544"/>
      <c r="T479" s="544"/>
      <c r="U479" s="544"/>
      <c r="V479" s="544"/>
      <c r="W479" s="544"/>
      <c r="X479" s="544"/>
      <c r="Y479" s="544"/>
      <c r="Z479" s="544"/>
      <c r="AA479" s="544"/>
      <c r="AB479" s="544"/>
      <c r="AC479" s="545"/>
      <c r="AD479" s="546">
        <v>1424</v>
      </c>
      <c r="AE479" s="547"/>
      <c r="AF479" s="548"/>
      <c r="AG479" s="548"/>
      <c r="AH479" s="549"/>
      <c r="AI479" s="113" t="s">
        <v>108</v>
      </c>
    </row>
    <row r="480" spans="1:35" ht="14.1" customHeight="1">
      <c r="A480" s="543" t="s">
        <v>608</v>
      </c>
      <c r="B480" s="544"/>
      <c r="C480" s="544"/>
      <c r="D480" s="544"/>
      <c r="E480" s="544"/>
      <c r="F480" s="544"/>
      <c r="G480" s="544"/>
      <c r="H480" s="544"/>
      <c r="I480" s="544"/>
      <c r="J480" s="544"/>
      <c r="K480" s="544"/>
      <c r="L480" s="544"/>
      <c r="M480" s="544"/>
      <c r="N480" s="544"/>
      <c r="O480" s="544"/>
      <c r="P480" s="544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  <c r="AA480" s="544"/>
      <c r="AB480" s="544"/>
      <c r="AC480" s="545"/>
      <c r="AD480" s="546">
        <v>1425</v>
      </c>
      <c r="AE480" s="547"/>
      <c r="AF480" s="548"/>
      <c r="AG480" s="548"/>
      <c r="AH480" s="549"/>
      <c r="AI480" s="113" t="s">
        <v>108</v>
      </c>
    </row>
    <row r="481" spans="1:35" ht="14.1" customHeight="1">
      <c r="A481" s="543" t="s">
        <v>609</v>
      </c>
      <c r="B481" s="544"/>
      <c r="C481" s="544"/>
      <c r="D481" s="544"/>
      <c r="E481" s="544"/>
      <c r="F481" s="544"/>
      <c r="G481" s="544"/>
      <c r="H481" s="544"/>
      <c r="I481" s="544"/>
      <c r="J481" s="544"/>
      <c r="K481" s="544"/>
      <c r="L481" s="544"/>
      <c r="M481" s="544"/>
      <c r="N481" s="544"/>
      <c r="O481" s="544"/>
      <c r="P481" s="544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  <c r="AA481" s="544"/>
      <c r="AB481" s="544"/>
      <c r="AC481" s="545"/>
      <c r="AD481" s="546">
        <v>1426</v>
      </c>
      <c r="AE481" s="547"/>
      <c r="AF481" s="548"/>
      <c r="AG481" s="548"/>
      <c r="AH481" s="549"/>
      <c r="AI481" s="113" t="s">
        <v>108</v>
      </c>
    </row>
    <row r="482" spans="1:35" ht="14.1" customHeight="1">
      <c r="A482" s="543" t="s">
        <v>610</v>
      </c>
      <c r="B482" s="544"/>
      <c r="C482" s="544"/>
      <c r="D482" s="544"/>
      <c r="E482" s="544"/>
      <c r="F482" s="544"/>
      <c r="G482" s="544"/>
      <c r="H482" s="544"/>
      <c r="I482" s="544"/>
      <c r="J482" s="544"/>
      <c r="K482" s="544"/>
      <c r="L482" s="544"/>
      <c r="M482" s="544"/>
      <c r="N482" s="544"/>
      <c r="O482" s="544"/>
      <c r="P482" s="544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  <c r="AA482" s="544"/>
      <c r="AB482" s="544"/>
      <c r="AC482" s="545"/>
      <c r="AD482" s="546">
        <v>1427</v>
      </c>
      <c r="AE482" s="547"/>
      <c r="AF482" s="548"/>
      <c r="AG482" s="548"/>
      <c r="AH482" s="549"/>
      <c r="AI482" s="113" t="s">
        <v>108</v>
      </c>
    </row>
    <row r="483" spans="1:35" ht="14.1" customHeight="1">
      <c r="A483" s="543" t="s">
        <v>611</v>
      </c>
      <c r="B483" s="544"/>
      <c r="C483" s="544"/>
      <c r="D483" s="544"/>
      <c r="E483" s="544"/>
      <c r="F483" s="544"/>
      <c r="G483" s="544"/>
      <c r="H483" s="544"/>
      <c r="I483" s="544"/>
      <c r="J483" s="544"/>
      <c r="K483" s="544"/>
      <c r="L483" s="544"/>
      <c r="M483" s="544"/>
      <c r="N483" s="544"/>
      <c r="O483" s="544"/>
      <c r="P483" s="544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  <c r="AA483" s="544"/>
      <c r="AB483" s="544"/>
      <c r="AC483" s="545"/>
      <c r="AD483" s="546">
        <v>1428</v>
      </c>
      <c r="AE483" s="547"/>
      <c r="AF483" s="548"/>
      <c r="AG483" s="548"/>
      <c r="AH483" s="549"/>
      <c r="AI483" s="113" t="s">
        <v>108</v>
      </c>
    </row>
    <row r="484" spans="1:35" ht="14.1" customHeight="1">
      <c r="A484" s="550" t="s">
        <v>612</v>
      </c>
      <c r="B484" s="551"/>
      <c r="C484" s="551"/>
      <c r="D484" s="551"/>
      <c r="E484" s="551"/>
      <c r="F484" s="551"/>
      <c r="G484" s="551"/>
      <c r="H484" s="551"/>
      <c r="I484" s="551"/>
      <c r="J484" s="551"/>
      <c r="K484" s="551"/>
      <c r="L484" s="551"/>
      <c r="M484" s="551"/>
      <c r="N484" s="551"/>
      <c r="O484" s="551"/>
      <c r="P484" s="551"/>
      <c r="Q484" s="551"/>
      <c r="R484" s="551"/>
      <c r="S484" s="551"/>
      <c r="T484" s="551"/>
      <c r="U484" s="551"/>
      <c r="V484" s="551"/>
      <c r="W484" s="551"/>
      <c r="X484" s="551"/>
      <c r="Y484" s="551"/>
      <c r="Z484" s="551"/>
      <c r="AA484" s="551"/>
      <c r="AB484" s="551"/>
      <c r="AC484" s="552"/>
      <c r="AD484" s="546">
        <v>1430</v>
      </c>
      <c r="AE484" s="547"/>
      <c r="AF484" s="548"/>
      <c r="AG484" s="548"/>
      <c r="AH484" s="549"/>
      <c r="AI484" s="113" t="s">
        <v>112</v>
      </c>
    </row>
    <row r="485" spans="1:35" ht="14.1" customHeight="1">
      <c r="A485" s="543" t="s">
        <v>613</v>
      </c>
      <c r="B485" s="544"/>
      <c r="C485" s="544"/>
      <c r="D485" s="544"/>
      <c r="E485" s="544"/>
      <c r="F485" s="544"/>
      <c r="G485" s="544"/>
      <c r="H485" s="544"/>
      <c r="I485" s="544"/>
      <c r="J485" s="544"/>
      <c r="K485" s="544"/>
      <c r="L485" s="544"/>
      <c r="M485" s="544"/>
      <c r="N485" s="544"/>
      <c r="O485" s="544"/>
      <c r="P485" s="544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  <c r="AA485" s="544"/>
      <c r="AB485" s="544"/>
      <c r="AC485" s="545"/>
      <c r="AD485" s="546">
        <v>1431</v>
      </c>
      <c r="AE485" s="547"/>
      <c r="AF485" s="548"/>
      <c r="AG485" s="548"/>
      <c r="AH485" s="549"/>
      <c r="AI485" s="113" t="s">
        <v>88</v>
      </c>
    </row>
    <row r="486" spans="1:35" ht="14.1" customHeight="1">
      <c r="A486" s="543" t="s">
        <v>614</v>
      </c>
      <c r="B486" s="544"/>
      <c r="C486" s="544"/>
      <c r="D486" s="544"/>
      <c r="E486" s="544"/>
      <c r="F486" s="544"/>
      <c r="G486" s="544"/>
      <c r="H486" s="544"/>
      <c r="I486" s="544"/>
      <c r="J486" s="544"/>
      <c r="K486" s="544"/>
      <c r="L486" s="544"/>
      <c r="M486" s="544"/>
      <c r="N486" s="544"/>
      <c r="O486" s="544"/>
      <c r="P486" s="544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  <c r="AA486" s="544"/>
      <c r="AB486" s="544"/>
      <c r="AC486" s="545"/>
      <c r="AD486" s="546">
        <v>1729</v>
      </c>
      <c r="AE486" s="547"/>
      <c r="AF486" s="548"/>
      <c r="AG486" s="548"/>
      <c r="AH486" s="549"/>
      <c r="AI486" s="113" t="s">
        <v>112</v>
      </c>
    </row>
    <row r="487" spans="1:35" ht="14.1" customHeight="1">
      <c r="A487" s="543" t="s">
        <v>615</v>
      </c>
      <c r="B487" s="544"/>
      <c r="C487" s="544"/>
      <c r="D487" s="544"/>
      <c r="E487" s="544"/>
      <c r="F487" s="544"/>
      <c r="G487" s="544"/>
      <c r="H487" s="544"/>
      <c r="I487" s="544"/>
      <c r="J487" s="544"/>
      <c r="K487" s="544"/>
      <c r="L487" s="544"/>
      <c r="M487" s="544"/>
      <c r="N487" s="544"/>
      <c r="O487" s="544"/>
      <c r="P487" s="544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  <c r="AA487" s="544"/>
      <c r="AB487" s="544"/>
      <c r="AC487" s="545"/>
      <c r="AD487" s="546">
        <v>1432</v>
      </c>
      <c r="AE487" s="547"/>
      <c r="AF487" s="548"/>
      <c r="AG487" s="548"/>
      <c r="AH487" s="549"/>
      <c r="AI487" s="113" t="s">
        <v>108</v>
      </c>
    </row>
    <row r="488" spans="1:35" ht="14.1" customHeight="1">
      <c r="A488" s="543" t="s">
        <v>616</v>
      </c>
      <c r="B488" s="544"/>
      <c r="C488" s="544"/>
      <c r="D488" s="544"/>
      <c r="E488" s="544"/>
      <c r="F488" s="544"/>
      <c r="G488" s="544"/>
      <c r="H488" s="544"/>
      <c r="I488" s="544"/>
      <c r="J488" s="544"/>
      <c r="K488" s="544"/>
      <c r="L488" s="544"/>
      <c r="M488" s="544"/>
      <c r="N488" s="544"/>
      <c r="O488" s="544"/>
      <c r="P488" s="544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  <c r="AA488" s="544"/>
      <c r="AB488" s="544"/>
      <c r="AC488" s="545"/>
      <c r="AD488" s="546">
        <v>1433</v>
      </c>
      <c r="AE488" s="547"/>
      <c r="AF488" s="548"/>
      <c r="AG488" s="548"/>
      <c r="AH488" s="549"/>
      <c r="AI488" s="113" t="s">
        <v>108</v>
      </c>
    </row>
    <row r="489" spans="1:35" ht="14.1" customHeight="1">
      <c r="A489" s="550" t="s">
        <v>617</v>
      </c>
      <c r="B489" s="551"/>
      <c r="C489" s="551"/>
      <c r="D489" s="551"/>
      <c r="E489" s="551"/>
      <c r="F489" s="551"/>
      <c r="G489" s="551"/>
      <c r="H489" s="551"/>
      <c r="I489" s="551"/>
      <c r="J489" s="551"/>
      <c r="K489" s="551"/>
      <c r="L489" s="551"/>
      <c r="M489" s="551"/>
      <c r="N489" s="551"/>
      <c r="O489" s="551"/>
      <c r="P489" s="551"/>
      <c r="Q489" s="551"/>
      <c r="R489" s="551"/>
      <c r="S489" s="551"/>
      <c r="T489" s="551"/>
      <c r="U489" s="551"/>
      <c r="V489" s="551"/>
      <c r="W489" s="551"/>
      <c r="X489" s="551"/>
      <c r="Y489" s="551"/>
      <c r="Z489" s="551"/>
      <c r="AA489" s="551"/>
      <c r="AB489" s="551"/>
      <c r="AC489" s="552"/>
      <c r="AD489" s="546">
        <v>1440</v>
      </c>
      <c r="AE489" s="547"/>
      <c r="AF489" s="548"/>
      <c r="AG489" s="548"/>
      <c r="AH489" s="549"/>
      <c r="AI489" s="113" t="s">
        <v>112</v>
      </c>
    </row>
    <row r="490" spans="1:35" ht="14.1" customHeight="1">
      <c r="A490" s="553" t="s">
        <v>618</v>
      </c>
      <c r="B490" s="554"/>
      <c r="C490" s="554"/>
      <c r="D490" s="554"/>
      <c r="E490" s="554"/>
      <c r="F490" s="554"/>
      <c r="G490" s="554"/>
      <c r="H490" s="554"/>
      <c r="I490" s="554"/>
      <c r="J490" s="554"/>
      <c r="K490" s="554"/>
      <c r="L490" s="554"/>
      <c r="M490" s="554"/>
      <c r="N490" s="554"/>
      <c r="O490" s="554"/>
      <c r="P490" s="554"/>
      <c r="Q490" s="554"/>
      <c r="R490" s="554"/>
      <c r="S490" s="554"/>
      <c r="T490" s="554"/>
      <c r="U490" s="554"/>
      <c r="V490" s="554"/>
      <c r="W490" s="554"/>
      <c r="X490" s="554"/>
      <c r="Y490" s="554"/>
      <c r="Z490" s="554"/>
      <c r="AA490" s="554"/>
      <c r="AB490" s="554"/>
      <c r="AC490" s="554"/>
      <c r="AD490" s="554"/>
      <c r="AE490" s="554"/>
      <c r="AF490" s="554"/>
      <c r="AG490" s="554"/>
      <c r="AH490" s="554"/>
      <c r="AI490" s="555"/>
    </row>
    <row r="491" spans="1:35" ht="14.1" customHeight="1">
      <c r="A491" s="543" t="s">
        <v>619</v>
      </c>
      <c r="B491" s="544"/>
      <c r="C491" s="544"/>
      <c r="D491" s="544"/>
      <c r="E491" s="544"/>
      <c r="F491" s="544"/>
      <c r="G491" s="544"/>
      <c r="H491" s="544"/>
      <c r="I491" s="544"/>
      <c r="J491" s="544"/>
      <c r="K491" s="544"/>
      <c r="L491" s="544"/>
      <c r="M491" s="544"/>
      <c r="N491" s="544"/>
      <c r="O491" s="544"/>
      <c r="P491" s="544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  <c r="AA491" s="544"/>
      <c r="AB491" s="544"/>
      <c r="AC491" s="545"/>
      <c r="AD491" s="546">
        <v>1434</v>
      </c>
      <c r="AE491" s="547"/>
      <c r="AF491" s="548"/>
      <c r="AG491" s="548"/>
      <c r="AH491" s="549"/>
      <c r="AI491" s="113" t="s">
        <v>88</v>
      </c>
    </row>
    <row r="492" spans="1:35" ht="14.1" customHeight="1">
      <c r="A492" s="543" t="s">
        <v>620</v>
      </c>
      <c r="B492" s="544"/>
      <c r="C492" s="544"/>
      <c r="D492" s="544"/>
      <c r="E492" s="544"/>
      <c r="F492" s="544"/>
      <c r="G492" s="544"/>
      <c r="H492" s="544"/>
      <c r="I492" s="544"/>
      <c r="J492" s="544"/>
      <c r="K492" s="544"/>
      <c r="L492" s="544"/>
      <c r="M492" s="544"/>
      <c r="N492" s="544"/>
      <c r="O492" s="544"/>
      <c r="P492" s="544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  <c r="AA492" s="544"/>
      <c r="AB492" s="544"/>
      <c r="AC492" s="545"/>
      <c r="AD492" s="546">
        <v>1435</v>
      </c>
      <c r="AE492" s="547"/>
      <c r="AF492" s="548"/>
      <c r="AG492" s="548"/>
      <c r="AH492" s="549"/>
      <c r="AI492" s="113" t="s">
        <v>88</v>
      </c>
    </row>
    <row r="493" spans="1:35" ht="14.1" customHeight="1">
      <c r="A493" s="556" t="s">
        <v>621</v>
      </c>
      <c r="B493" s="557"/>
      <c r="C493" s="557"/>
      <c r="D493" s="557"/>
      <c r="E493" s="557"/>
      <c r="F493" s="557"/>
      <c r="G493" s="557"/>
      <c r="H493" s="557"/>
      <c r="I493" s="557"/>
      <c r="J493" s="557"/>
      <c r="K493" s="557"/>
      <c r="L493" s="557"/>
      <c r="M493" s="557"/>
      <c r="N493" s="557"/>
      <c r="O493" s="557"/>
      <c r="P493" s="557"/>
      <c r="Q493" s="557"/>
      <c r="R493" s="557"/>
      <c r="S493" s="557"/>
      <c r="T493" s="557"/>
      <c r="U493" s="557"/>
      <c r="V493" s="557"/>
      <c r="W493" s="557"/>
      <c r="X493" s="557"/>
      <c r="Y493" s="557"/>
      <c r="Z493" s="557"/>
      <c r="AA493" s="557"/>
      <c r="AB493" s="557"/>
      <c r="AC493" s="558"/>
      <c r="AD493" s="559">
        <v>1450</v>
      </c>
      <c r="AE493" s="560"/>
      <c r="AF493" s="561"/>
      <c r="AG493" s="561"/>
      <c r="AH493" s="562"/>
      <c r="AI493" s="158" t="s">
        <v>112</v>
      </c>
    </row>
    <row r="494" spans="1:35" ht="14.1" customHeight="1">
      <c r="A494" s="563" t="s">
        <v>622</v>
      </c>
      <c r="B494" s="564"/>
      <c r="C494" s="564"/>
      <c r="D494" s="564"/>
      <c r="E494" s="564"/>
      <c r="F494" s="564"/>
      <c r="G494" s="564"/>
      <c r="H494" s="564"/>
      <c r="I494" s="564"/>
      <c r="J494" s="564"/>
      <c r="K494" s="564"/>
      <c r="L494" s="564"/>
      <c r="M494" s="564"/>
      <c r="N494" s="564"/>
      <c r="O494" s="564"/>
      <c r="P494" s="564"/>
      <c r="Q494" s="564"/>
      <c r="R494" s="564"/>
      <c r="S494" s="564"/>
      <c r="T494" s="564"/>
      <c r="U494" s="564"/>
      <c r="V494" s="564"/>
      <c r="W494" s="564"/>
      <c r="X494" s="564"/>
      <c r="Y494" s="564"/>
      <c r="Z494" s="564"/>
      <c r="AA494" s="564"/>
      <c r="AB494" s="564"/>
      <c r="AC494" s="564"/>
      <c r="AD494" s="564"/>
      <c r="AE494" s="564"/>
      <c r="AF494" s="564"/>
      <c r="AG494" s="564"/>
      <c r="AH494" s="564"/>
      <c r="AI494" s="565"/>
    </row>
    <row r="495" spans="1:35" ht="14.1" customHeight="1">
      <c r="A495" s="566" t="s">
        <v>623</v>
      </c>
      <c r="B495" s="567"/>
      <c r="C495" s="567"/>
      <c r="D495" s="567"/>
      <c r="E495" s="567"/>
      <c r="F495" s="567"/>
      <c r="G495" s="567"/>
      <c r="H495" s="567"/>
      <c r="I495" s="567"/>
      <c r="J495" s="567"/>
      <c r="K495" s="567"/>
      <c r="L495" s="567"/>
      <c r="M495" s="567"/>
      <c r="N495" s="567"/>
      <c r="O495" s="567"/>
      <c r="P495" s="567"/>
      <c r="Q495" s="567"/>
      <c r="R495" s="567"/>
      <c r="S495" s="567"/>
      <c r="T495" s="567"/>
      <c r="U495" s="567"/>
      <c r="V495" s="567"/>
      <c r="W495" s="567"/>
      <c r="X495" s="567"/>
      <c r="Y495" s="567"/>
      <c r="Z495" s="567"/>
      <c r="AA495" s="567"/>
      <c r="AB495" s="567"/>
      <c r="AC495" s="567"/>
      <c r="AD495" s="567"/>
      <c r="AE495" s="567"/>
      <c r="AF495" s="567"/>
      <c r="AG495" s="567"/>
      <c r="AH495" s="567"/>
      <c r="AI495" s="568"/>
    </row>
    <row r="496" spans="1:35" ht="14.1" customHeight="1">
      <c r="A496" s="569" t="s">
        <v>624</v>
      </c>
      <c r="B496" s="570"/>
      <c r="C496" s="570"/>
      <c r="D496" s="570"/>
      <c r="E496" s="570"/>
      <c r="F496" s="570"/>
      <c r="G496" s="570"/>
      <c r="H496" s="570"/>
      <c r="I496" s="570"/>
      <c r="J496" s="570"/>
      <c r="K496" s="570"/>
      <c r="L496" s="570"/>
      <c r="M496" s="570"/>
      <c r="N496" s="570"/>
      <c r="O496" s="570"/>
      <c r="P496" s="570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  <c r="AA496" s="570"/>
      <c r="AB496" s="570"/>
      <c r="AC496" s="571"/>
      <c r="AD496" s="572">
        <v>1703</v>
      </c>
      <c r="AE496" s="573"/>
      <c r="AF496" s="574"/>
      <c r="AG496" s="574"/>
      <c r="AH496" s="575"/>
      <c r="AI496" s="310" t="s">
        <v>88</v>
      </c>
    </row>
    <row r="497" spans="1:35" ht="14.1" customHeight="1">
      <c r="A497" s="543" t="s">
        <v>625</v>
      </c>
      <c r="B497" s="544"/>
      <c r="C497" s="544"/>
      <c r="D497" s="544"/>
      <c r="E497" s="544"/>
      <c r="F497" s="544"/>
      <c r="G497" s="544"/>
      <c r="H497" s="544"/>
      <c r="I497" s="544"/>
      <c r="J497" s="544"/>
      <c r="K497" s="544"/>
      <c r="L497" s="544"/>
      <c r="M497" s="544"/>
      <c r="N497" s="544"/>
      <c r="O497" s="544"/>
      <c r="P497" s="544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  <c r="AA497" s="544"/>
      <c r="AB497" s="544"/>
      <c r="AC497" s="545"/>
      <c r="AD497" s="546">
        <v>1719</v>
      </c>
      <c r="AE497" s="547"/>
      <c r="AF497" s="548"/>
      <c r="AG497" s="548"/>
      <c r="AH497" s="549"/>
      <c r="AI497" s="113" t="s">
        <v>108</v>
      </c>
    </row>
    <row r="498" spans="1:35" ht="14.1" customHeight="1">
      <c r="A498" s="543" t="s">
        <v>626</v>
      </c>
      <c r="B498" s="544"/>
      <c r="C498" s="544"/>
      <c r="D498" s="544"/>
      <c r="E498" s="544"/>
      <c r="F498" s="544"/>
      <c r="G498" s="544"/>
      <c r="H498" s="544"/>
      <c r="I498" s="544"/>
      <c r="J498" s="544"/>
      <c r="K498" s="544"/>
      <c r="L498" s="544"/>
      <c r="M498" s="544"/>
      <c r="N498" s="544"/>
      <c r="O498" s="544"/>
      <c r="P498" s="544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  <c r="AA498" s="544"/>
      <c r="AB498" s="544"/>
      <c r="AC498" s="545"/>
      <c r="AD498" s="546">
        <v>1492</v>
      </c>
      <c r="AE498" s="547"/>
      <c r="AF498" s="548"/>
      <c r="AG498" s="548"/>
      <c r="AH498" s="549"/>
      <c r="AI498" s="113" t="s">
        <v>88</v>
      </c>
    </row>
    <row r="499" spans="1:35" ht="14.1" customHeight="1">
      <c r="A499" s="543" t="s">
        <v>627</v>
      </c>
      <c r="B499" s="544"/>
      <c r="C499" s="544"/>
      <c r="D499" s="544"/>
      <c r="E499" s="544"/>
      <c r="F499" s="544"/>
      <c r="G499" s="544"/>
      <c r="H499" s="544"/>
      <c r="I499" s="544"/>
      <c r="J499" s="544"/>
      <c r="K499" s="544"/>
      <c r="L499" s="544"/>
      <c r="M499" s="544"/>
      <c r="N499" s="544"/>
      <c r="O499" s="544"/>
      <c r="P499" s="544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  <c r="AA499" s="544"/>
      <c r="AB499" s="544"/>
      <c r="AC499" s="545"/>
      <c r="AD499" s="546">
        <v>1704</v>
      </c>
      <c r="AE499" s="547"/>
      <c r="AF499" s="548"/>
      <c r="AG499" s="548"/>
      <c r="AH499" s="549"/>
      <c r="AI499" s="113" t="s">
        <v>88</v>
      </c>
    </row>
    <row r="500" spans="1:35" ht="14.1" customHeight="1">
      <c r="A500" s="550" t="s">
        <v>628</v>
      </c>
      <c r="B500" s="551"/>
      <c r="C500" s="551"/>
      <c r="D500" s="551"/>
      <c r="E500" s="551"/>
      <c r="F500" s="551"/>
      <c r="G500" s="551"/>
      <c r="H500" s="551"/>
      <c r="I500" s="551"/>
      <c r="J500" s="551"/>
      <c r="K500" s="551"/>
      <c r="L500" s="551"/>
      <c r="M500" s="551"/>
      <c r="N500" s="551"/>
      <c r="O500" s="551"/>
      <c r="P500" s="551"/>
      <c r="Q500" s="551"/>
      <c r="R500" s="551"/>
      <c r="S500" s="551"/>
      <c r="T500" s="551"/>
      <c r="U500" s="551"/>
      <c r="V500" s="551"/>
      <c r="W500" s="551"/>
      <c r="X500" s="551"/>
      <c r="Y500" s="551"/>
      <c r="Z500" s="551"/>
      <c r="AA500" s="551"/>
      <c r="AB500" s="551"/>
      <c r="AC500" s="552"/>
      <c r="AD500" s="546">
        <v>1720</v>
      </c>
      <c r="AE500" s="547"/>
      <c r="AF500" s="548"/>
      <c r="AG500" s="548"/>
      <c r="AH500" s="549"/>
      <c r="AI500" s="113" t="s">
        <v>112</v>
      </c>
    </row>
    <row r="501" spans="1:35" ht="14.1" customHeight="1">
      <c r="A501" s="543" t="s">
        <v>629</v>
      </c>
      <c r="B501" s="544"/>
      <c r="C501" s="544"/>
      <c r="D501" s="544"/>
      <c r="E501" s="544"/>
      <c r="F501" s="544"/>
      <c r="G501" s="544"/>
      <c r="H501" s="544"/>
      <c r="I501" s="544"/>
      <c r="J501" s="544"/>
      <c r="K501" s="544"/>
      <c r="L501" s="544"/>
      <c r="M501" s="544"/>
      <c r="N501" s="544"/>
      <c r="O501" s="544"/>
      <c r="P501" s="544"/>
      <c r="Q501" s="544"/>
      <c r="R501" s="544"/>
      <c r="S501" s="544"/>
      <c r="T501" s="544"/>
      <c r="U501" s="544"/>
      <c r="V501" s="544"/>
      <c r="W501" s="544"/>
      <c r="X501" s="544"/>
      <c r="Y501" s="544"/>
      <c r="Z501" s="544"/>
      <c r="AA501" s="544"/>
      <c r="AB501" s="544"/>
      <c r="AC501" s="545"/>
      <c r="AD501" s="546">
        <v>1493</v>
      </c>
      <c r="AE501" s="547"/>
      <c r="AF501" s="548"/>
      <c r="AG501" s="548"/>
      <c r="AH501" s="549"/>
      <c r="AI501" s="113" t="s">
        <v>108</v>
      </c>
    </row>
    <row r="502" spans="1:35" ht="14.1" customHeight="1">
      <c r="A502" s="543" t="s">
        <v>630</v>
      </c>
      <c r="B502" s="544"/>
      <c r="C502" s="544"/>
      <c r="D502" s="544"/>
      <c r="E502" s="544"/>
      <c r="F502" s="544"/>
      <c r="G502" s="544"/>
      <c r="H502" s="544"/>
      <c r="I502" s="544"/>
      <c r="J502" s="544"/>
      <c r="K502" s="544"/>
      <c r="L502" s="544"/>
      <c r="M502" s="544"/>
      <c r="N502" s="544"/>
      <c r="O502" s="544"/>
      <c r="P502" s="544"/>
      <c r="Q502" s="544"/>
      <c r="R502" s="544"/>
      <c r="S502" s="544"/>
      <c r="T502" s="544"/>
      <c r="U502" s="544"/>
      <c r="V502" s="544"/>
      <c r="W502" s="544"/>
      <c r="X502" s="544"/>
      <c r="Y502" s="544"/>
      <c r="Z502" s="544"/>
      <c r="AA502" s="544"/>
      <c r="AB502" s="544"/>
      <c r="AC502" s="545"/>
      <c r="AD502" s="546">
        <v>1494</v>
      </c>
      <c r="AE502" s="547"/>
      <c r="AF502" s="548"/>
      <c r="AG502" s="548"/>
      <c r="AH502" s="549"/>
      <c r="AI502" s="113" t="s">
        <v>108</v>
      </c>
    </row>
    <row r="503" spans="1:35" ht="14.1" customHeight="1">
      <c r="A503" s="543" t="s">
        <v>631</v>
      </c>
      <c r="B503" s="544"/>
      <c r="C503" s="544"/>
      <c r="D503" s="544"/>
      <c r="E503" s="544"/>
      <c r="F503" s="544"/>
      <c r="G503" s="544"/>
      <c r="H503" s="544"/>
      <c r="I503" s="544"/>
      <c r="J503" s="544"/>
      <c r="K503" s="544"/>
      <c r="L503" s="544"/>
      <c r="M503" s="544"/>
      <c r="N503" s="544"/>
      <c r="O503" s="544"/>
      <c r="P503" s="544"/>
      <c r="Q503" s="544"/>
      <c r="R503" s="544"/>
      <c r="S503" s="544"/>
      <c r="T503" s="544"/>
      <c r="U503" s="544"/>
      <c r="V503" s="544"/>
      <c r="W503" s="544"/>
      <c r="X503" s="544"/>
      <c r="Y503" s="544"/>
      <c r="Z503" s="544"/>
      <c r="AA503" s="544"/>
      <c r="AB503" s="544"/>
      <c r="AC503" s="545"/>
      <c r="AD503" s="546">
        <v>1725</v>
      </c>
      <c r="AE503" s="547"/>
      <c r="AF503" s="548"/>
      <c r="AG503" s="548"/>
      <c r="AH503" s="549"/>
      <c r="AI503" s="113" t="s">
        <v>108</v>
      </c>
    </row>
    <row r="504" spans="1:35" ht="14.1" customHeight="1">
      <c r="A504" s="543" t="s">
        <v>632</v>
      </c>
      <c r="B504" s="544"/>
      <c r="C504" s="544"/>
      <c r="D504" s="544"/>
      <c r="E504" s="544"/>
      <c r="F504" s="544"/>
      <c r="G504" s="544"/>
      <c r="H504" s="544"/>
      <c r="I504" s="544"/>
      <c r="J504" s="544"/>
      <c r="K504" s="544"/>
      <c r="L504" s="544"/>
      <c r="M504" s="544"/>
      <c r="N504" s="544"/>
      <c r="O504" s="544"/>
      <c r="P504" s="544"/>
      <c r="Q504" s="544"/>
      <c r="R504" s="544"/>
      <c r="S504" s="544"/>
      <c r="T504" s="544"/>
      <c r="U504" s="544"/>
      <c r="V504" s="544"/>
      <c r="W504" s="544"/>
      <c r="X504" s="544"/>
      <c r="Y504" s="544"/>
      <c r="Z504" s="544"/>
      <c r="AA504" s="544"/>
      <c r="AB504" s="544"/>
      <c r="AC504" s="545"/>
      <c r="AD504" s="546">
        <v>1727</v>
      </c>
      <c r="AE504" s="547"/>
      <c r="AF504" s="548"/>
      <c r="AG504" s="548"/>
      <c r="AH504" s="549"/>
      <c r="AI504" s="113" t="s">
        <v>108</v>
      </c>
    </row>
    <row r="505" spans="1:35" ht="14.1" customHeight="1">
      <c r="A505" s="556" t="s">
        <v>633</v>
      </c>
      <c r="B505" s="557"/>
      <c r="C505" s="557"/>
      <c r="D505" s="557"/>
      <c r="E505" s="557"/>
      <c r="F505" s="557"/>
      <c r="G505" s="557"/>
      <c r="H505" s="557"/>
      <c r="I505" s="557"/>
      <c r="J505" s="557"/>
      <c r="K505" s="557"/>
      <c r="L505" s="557"/>
      <c r="M505" s="557"/>
      <c r="N505" s="557"/>
      <c r="O505" s="557"/>
      <c r="P505" s="557"/>
      <c r="Q505" s="557"/>
      <c r="R505" s="557"/>
      <c r="S505" s="557"/>
      <c r="T505" s="557"/>
      <c r="U505" s="557"/>
      <c r="V505" s="557"/>
      <c r="W505" s="557"/>
      <c r="X505" s="557"/>
      <c r="Y505" s="557"/>
      <c r="Z505" s="557"/>
      <c r="AA505" s="557"/>
      <c r="AB505" s="557"/>
      <c r="AC505" s="558"/>
      <c r="AD505" s="559">
        <v>1500</v>
      </c>
      <c r="AE505" s="560"/>
      <c r="AF505" s="561"/>
      <c r="AG505" s="561"/>
      <c r="AH505" s="562"/>
      <c r="AI505" s="158" t="s">
        <v>112</v>
      </c>
    </row>
    <row r="506" spans="1:35" ht="14.1" customHeight="1">
      <c r="A506" s="563" t="s">
        <v>634</v>
      </c>
      <c r="B506" s="564"/>
      <c r="C506" s="564"/>
      <c r="D506" s="564"/>
      <c r="E506" s="564"/>
      <c r="F506" s="564"/>
      <c r="G506" s="564"/>
      <c r="H506" s="564"/>
      <c r="I506" s="564"/>
      <c r="J506" s="564"/>
      <c r="K506" s="564"/>
      <c r="L506" s="564"/>
      <c r="M506" s="564"/>
      <c r="N506" s="564"/>
      <c r="O506" s="564"/>
      <c r="P506" s="564"/>
      <c r="Q506" s="564"/>
      <c r="R506" s="564"/>
      <c r="S506" s="564"/>
      <c r="T506" s="564"/>
      <c r="U506" s="564"/>
      <c r="V506" s="564"/>
      <c r="W506" s="564"/>
      <c r="X506" s="564"/>
      <c r="Y506" s="564"/>
      <c r="Z506" s="564"/>
      <c r="AA506" s="564"/>
      <c r="AB506" s="564"/>
      <c r="AC506" s="564"/>
      <c r="AD506" s="564"/>
      <c r="AE506" s="564"/>
      <c r="AF506" s="564"/>
      <c r="AG506" s="564"/>
      <c r="AH506" s="564"/>
      <c r="AI506" s="565"/>
    </row>
    <row r="507" spans="1:35" ht="14.1" customHeight="1">
      <c r="A507" s="566" t="s">
        <v>635</v>
      </c>
      <c r="B507" s="567"/>
      <c r="C507" s="567"/>
      <c r="D507" s="567"/>
      <c r="E507" s="567"/>
      <c r="F507" s="567"/>
      <c r="G507" s="567"/>
      <c r="H507" s="567"/>
      <c r="I507" s="567"/>
      <c r="J507" s="567"/>
      <c r="K507" s="567"/>
      <c r="L507" s="567"/>
      <c r="M507" s="567"/>
      <c r="N507" s="567"/>
      <c r="O507" s="567"/>
      <c r="P507" s="567"/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  <c r="AA507" s="567"/>
      <c r="AB507" s="567"/>
      <c r="AC507" s="567"/>
      <c r="AD507" s="567"/>
      <c r="AE507" s="567"/>
      <c r="AF507" s="567"/>
      <c r="AG507" s="567"/>
      <c r="AH507" s="567"/>
      <c r="AI507" s="568"/>
    </row>
    <row r="508" spans="1:35" ht="14.45" customHeight="1">
      <c r="A508" s="576" t="s">
        <v>636</v>
      </c>
      <c r="B508" s="577"/>
      <c r="C508" s="577"/>
      <c r="D508" s="577"/>
      <c r="E508" s="577"/>
      <c r="F508" s="577"/>
      <c r="G508" s="577"/>
      <c r="H508" s="577"/>
      <c r="I508" s="577"/>
      <c r="J508" s="577"/>
      <c r="K508" s="577"/>
      <c r="L508" s="577"/>
      <c r="M508" s="577"/>
      <c r="N508" s="577"/>
      <c r="O508" s="577"/>
      <c r="P508" s="577"/>
      <c r="Q508" s="577"/>
      <c r="R508" s="577"/>
      <c r="S508" s="577"/>
      <c r="T508" s="577"/>
      <c r="U508" s="577"/>
      <c r="V508" s="577"/>
      <c r="W508" s="577"/>
      <c r="X508" s="577"/>
      <c r="Y508" s="577"/>
      <c r="Z508" s="577"/>
      <c r="AA508" s="577"/>
      <c r="AB508" s="577"/>
      <c r="AC508" s="578"/>
      <c r="AD508" s="127">
        <v>1445</v>
      </c>
      <c r="AE508" s="107"/>
      <c r="AF508" s="111"/>
      <c r="AG508" s="111"/>
      <c r="AH508" s="108"/>
      <c r="AI508" s="113" t="s">
        <v>88</v>
      </c>
    </row>
    <row r="509" spans="1:35" ht="14.45" customHeight="1">
      <c r="A509" s="576" t="s">
        <v>637</v>
      </c>
      <c r="B509" s="577"/>
      <c r="C509" s="577"/>
      <c r="D509" s="577"/>
      <c r="E509" s="577"/>
      <c r="F509" s="577"/>
      <c r="G509" s="577"/>
      <c r="H509" s="577"/>
      <c r="I509" s="577"/>
      <c r="J509" s="577"/>
      <c r="K509" s="577"/>
      <c r="L509" s="577"/>
      <c r="M509" s="577"/>
      <c r="N509" s="577"/>
      <c r="O509" s="577"/>
      <c r="P509" s="577"/>
      <c r="Q509" s="577"/>
      <c r="R509" s="577"/>
      <c r="S509" s="577"/>
      <c r="T509" s="577"/>
      <c r="U509" s="577"/>
      <c r="V509" s="577"/>
      <c r="W509" s="577"/>
      <c r="X509" s="577"/>
      <c r="Y509" s="577"/>
      <c r="Z509" s="577"/>
      <c r="AA509" s="577"/>
      <c r="AB509" s="577"/>
      <c r="AC509" s="578"/>
      <c r="AD509" s="127">
        <v>1446</v>
      </c>
      <c r="AE509" s="107"/>
      <c r="AF509" s="111"/>
      <c r="AG509" s="111"/>
      <c r="AH509" s="108"/>
      <c r="AI509" s="113" t="s">
        <v>108</v>
      </c>
    </row>
    <row r="510" spans="1:35" ht="14.45" customHeight="1">
      <c r="A510" s="576" t="s">
        <v>638</v>
      </c>
      <c r="B510" s="577"/>
      <c r="C510" s="577"/>
      <c r="D510" s="577"/>
      <c r="E510" s="577"/>
      <c r="F510" s="577"/>
      <c r="G510" s="577"/>
      <c r="H510" s="577"/>
      <c r="I510" s="577"/>
      <c r="J510" s="577"/>
      <c r="K510" s="577"/>
      <c r="L510" s="577"/>
      <c r="M510" s="577"/>
      <c r="N510" s="577"/>
      <c r="O510" s="577"/>
      <c r="P510" s="577"/>
      <c r="Q510" s="577"/>
      <c r="R510" s="577"/>
      <c r="S510" s="577"/>
      <c r="T510" s="577"/>
      <c r="U510" s="577"/>
      <c r="V510" s="577"/>
      <c r="W510" s="577"/>
      <c r="X510" s="577"/>
      <c r="Y510" s="577"/>
      <c r="Z510" s="577"/>
      <c r="AA510" s="577"/>
      <c r="AB510" s="577"/>
      <c r="AC510" s="578"/>
      <c r="AD510" s="127">
        <v>1374</v>
      </c>
      <c r="AE510" s="107"/>
      <c r="AF510" s="111"/>
      <c r="AG510" s="111"/>
      <c r="AH510" s="108"/>
      <c r="AI510" s="113" t="s">
        <v>88</v>
      </c>
    </row>
    <row r="511" spans="1:35" ht="14.45" customHeight="1">
      <c r="A511" s="576" t="s">
        <v>639</v>
      </c>
      <c r="B511" s="577"/>
      <c r="C511" s="577"/>
      <c r="D511" s="577"/>
      <c r="E511" s="577"/>
      <c r="F511" s="577"/>
      <c r="G511" s="577"/>
      <c r="H511" s="577"/>
      <c r="I511" s="577"/>
      <c r="J511" s="577"/>
      <c r="K511" s="577"/>
      <c r="L511" s="577"/>
      <c r="M511" s="577"/>
      <c r="N511" s="577"/>
      <c r="O511" s="577"/>
      <c r="P511" s="577"/>
      <c r="Q511" s="577"/>
      <c r="R511" s="577"/>
      <c r="S511" s="577"/>
      <c r="T511" s="577"/>
      <c r="U511" s="577"/>
      <c r="V511" s="577"/>
      <c r="W511" s="577"/>
      <c r="X511" s="577"/>
      <c r="Y511" s="577"/>
      <c r="Z511" s="577"/>
      <c r="AA511" s="577"/>
      <c r="AB511" s="577"/>
      <c r="AC511" s="578"/>
      <c r="AD511" s="127">
        <v>1375</v>
      </c>
      <c r="AE511" s="107"/>
      <c r="AF511" s="111"/>
      <c r="AG511" s="111"/>
      <c r="AH511" s="108"/>
      <c r="AI511" s="113" t="s">
        <v>88</v>
      </c>
    </row>
    <row r="512" spans="1:35" ht="14.45" customHeight="1">
      <c r="A512" s="576" t="s">
        <v>640</v>
      </c>
      <c r="B512" s="577"/>
      <c r="C512" s="577"/>
      <c r="D512" s="577"/>
      <c r="E512" s="577"/>
      <c r="F512" s="577"/>
      <c r="G512" s="577"/>
      <c r="H512" s="577"/>
      <c r="I512" s="577"/>
      <c r="J512" s="577"/>
      <c r="K512" s="577"/>
      <c r="L512" s="577"/>
      <c r="M512" s="577"/>
      <c r="N512" s="577"/>
      <c r="O512" s="577"/>
      <c r="P512" s="577"/>
      <c r="Q512" s="577"/>
      <c r="R512" s="577"/>
      <c r="S512" s="577"/>
      <c r="T512" s="577"/>
      <c r="U512" s="577"/>
      <c r="V512" s="577"/>
      <c r="W512" s="577"/>
      <c r="X512" s="577"/>
      <c r="Y512" s="577"/>
      <c r="Z512" s="577"/>
      <c r="AA512" s="577"/>
      <c r="AB512" s="577"/>
      <c r="AC512" s="578"/>
      <c r="AD512" s="127">
        <v>1376</v>
      </c>
      <c r="AE512" s="107"/>
      <c r="AF512" s="111"/>
      <c r="AG512" s="111"/>
      <c r="AH512" s="108"/>
      <c r="AI512" s="113" t="s">
        <v>108</v>
      </c>
    </row>
    <row r="513" spans="1:35" ht="14.45" customHeight="1">
      <c r="A513" s="576" t="s">
        <v>641</v>
      </c>
      <c r="B513" s="577"/>
      <c r="C513" s="577"/>
      <c r="D513" s="577"/>
      <c r="E513" s="577"/>
      <c r="F513" s="577"/>
      <c r="G513" s="577"/>
      <c r="H513" s="577"/>
      <c r="I513" s="577"/>
      <c r="J513" s="577"/>
      <c r="K513" s="577"/>
      <c r="L513" s="577"/>
      <c r="M513" s="577"/>
      <c r="N513" s="577"/>
      <c r="O513" s="577"/>
      <c r="P513" s="577"/>
      <c r="Q513" s="577"/>
      <c r="R513" s="577"/>
      <c r="S513" s="577"/>
      <c r="T513" s="577"/>
      <c r="U513" s="577"/>
      <c r="V513" s="577"/>
      <c r="W513" s="577"/>
      <c r="X513" s="577"/>
      <c r="Y513" s="577"/>
      <c r="Z513" s="577"/>
      <c r="AA513" s="577"/>
      <c r="AB513" s="577"/>
      <c r="AC513" s="578"/>
      <c r="AD513" s="127">
        <v>1705</v>
      </c>
      <c r="AE513" s="107"/>
      <c r="AF513" s="111"/>
      <c r="AG513" s="111"/>
      <c r="AH513" s="108"/>
      <c r="AI513" s="113" t="s">
        <v>88</v>
      </c>
    </row>
    <row r="514" spans="1:35" ht="14.45" customHeight="1">
      <c r="A514" s="576" t="s">
        <v>642</v>
      </c>
      <c r="B514" s="577"/>
      <c r="C514" s="577"/>
      <c r="D514" s="577"/>
      <c r="E514" s="577"/>
      <c r="F514" s="577"/>
      <c r="G514" s="577"/>
      <c r="H514" s="577"/>
      <c r="I514" s="577"/>
      <c r="J514" s="577"/>
      <c r="K514" s="577"/>
      <c r="L514" s="577"/>
      <c r="M514" s="577"/>
      <c r="N514" s="577"/>
      <c r="O514" s="577"/>
      <c r="P514" s="577"/>
      <c r="Q514" s="577"/>
      <c r="R514" s="577"/>
      <c r="S514" s="577"/>
      <c r="T514" s="577"/>
      <c r="U514" s="577"/>
      <c r="V514" s="577"/>
      <c r="W514" s="577"/>
      <c r="X514" s="577"/>
      <c r="Y514" s="577"/>
      <c r="Z514" s="577"/>
      <c r="AA514" s="577"/>
      <c r="AB514" s="577"/>
      <c r="AC514" s="578"/>
      <c r="AD514" s="127">
        <v>1706</v>
      </c>
      <c r="AE514" s="107"/>
      <c r="AF514" s="111"/>
      <c r="AG514" s="111"/>
      <c r="AH514" s="108"/>
      <c r="AI514" s="113" t="s">
        <v>108</v>
      </c>
    </row>
    <row r="515" spans="1:35" ht="14.45" customHeight="1">
      <c r="A515" s="576" t="s">
        <v>643</v>
      </c>
      <c r="B515" s="577"/>
      <c r="C515" s="577"/>
      <c r="D515" s="577"/>
      <c r="E515" s="577"/>
      <c r="F515" s="577"/>
      <c r="G515" s="577"/>
      <c r="H515" s="577"/>
      <c r="I515" s="577"/>
      <c r="J515" s="577"/>
      <c r="K515" s="577"/>
      <c r="L515" s="577"/>
      <c r="M515" s="577"/>
      <c r="N515" s="577"/>
      <c r="O515" s="577"/>
      <c r="P515" s="577"/>
      <c r="Q515" s="577"/>
      <c r="R515" s="577"/>
      <c r="S515" s="577"/>
      <c r="T515" s="577"/>
      <c r="U515" s="577"/>
      <c r="V515" s="577"/>
      <c r="W515" s="577"/>
      <c r="X515" s="577"/>
      <c r="Y515" s="577"/>
      <c r="Z515" s="577"/>
      <c r="AA515" s="577"/>
      <c r="AB515" s="577"/>
      <c r="AC515" s="578"/>
      <c r="AD515" s="127">
        <v>1707</v>
      </c>
      <c r="AE515" s="107"/>
      <c r="AF515" s="111"/>
      <c r="AG515" s="111"/>
      <c r="AH515" s="108"/>
      <c r="AI515" s="113" t="s">
        <v>88</v>
      </c>
    </row>
    <row r="516" spans="1:35" ht="14.45" customHeight="1">
      <c r="A516" s="576" t="s">
        <v>644</v>
      </c>
      <c r="B516" s="577"/>
      <c r="C516" s="577"/>
      <c r="D516" s="577"/>
      <c r="E516" s="577"/>
      <c r="F516" s="577"/>
      <c r="G516" s="577"/>
      <c r="H516" s="577"/>
      <c r="I516" s="577"/>
      <c r="J516" s="577"/>
      <c r="K516" s="577"/>
      <c r="L516" s="577"/>
      <c r="M516" s="577"/>
      <c r="N516" s="577"/>
      <c r="O516" s="577"/>
      <c r="P516" s="577"/>
      <c r="Q516" s="577"/>
      <c r="R516" s="577"/>
      <c r="S516" s="577"/>
      <c r="T516" s="577"/>
      <c r="U516" s="577"/>
      <c r="V516" s="577"/>
      <c r="W516" s="577"/>
      <c r="X516" s="577"/>
      <c r="Y516" s="577"/>
      <c r="Z516" s="577"/>
      <c r="AA516" s="577"/>
      <c r="AB516" s="577"/>
      <c r="AC516" s="578"/>
      <c r="AD516" s="127">
        <v>1377</v>
      </c>
      <c r="AE516" s="107"/>
      <c r="AF516" s="111"/>
      <c r="AG516" s="111"/>
      <c r="AH516" s="108"/>
      <c r="AI516" s="113" t="s">
        <v>88</v>
      </c>
    </row>
    <row r="517" spans="1:35" ht="14.45" customHeight="1">
      <c r="A517" s="576" t="s">
        <v>645</v>
      </c>
      <c r="B517" s="577"/>
      <c r="C517" s="577"/>
      <c r="D517" s="577"/>
      <c r="E517" s="577"/>
      <c r="F517" s="577"/>
      <c r="G517" s="577"/>
      <c r="H517" s="577"/>
      <c r="I517" s="577"/>
      <c r="J517" s="577"/>
      <c r="K517" s="577"/>
      <c r="L517" s="577"/>
      <c r="M517" s="577"/>
      <c r="N517" s="577"/>
      <c r="O517" s="577"/>
      <c r="P517" s="577"/>
      <c r="Q517" s="577"/>
      <c r="R517" s="577"/>
      <c r="S517" s="577"/>
      <c r="T517" s="577"/>
      <c r="U517" s="577"/>
      <c r="V517" s="577"/>
      <c r="W517" s="577"/>
      <c r="X517" s="577"/>
      <c r="Y517" s="577"/>
      <c r="Z517" s="577"/>
      <c r="AA517" s="577"/>
      <c r="AB517" s="577"/>
      <c r="AC517" s="578"/>
      <c r="AD517" s="127">
        <v>1378</v>
      </c>
      <c r="AE517" s="107"/>
      <c r="AF517" s="111"/>
      <c r="AG517" s="111"/>
      <c r="AH517" s="108"/>
      <c r="AI517" s="113" t="s">
        <v>108</v>
      </c>
    </row>
    <row r="518" spans="1:35" ht="14.45" customHeight="1">
      <c r="A518" s="576" t="s">
        <v>646</v>
      </c>
      <c r="B518" s="577"/>
      <c r="C518" s="577"/>
      <c r="D518" s="577"/>
      <c r="E518" s="577"/>
      <c r="F518" s="577"/>
      <c r="G518" s="577"/>
      <c r="H518" s="577"/>
      <c r="I518" s="577"/>
      <c r="J518" s="577"/>
      <c r="K518" s="577"/>
      <c r="L518" s="577"/>
      <c r="M518" s="577"/>
      <c r="N518" s="577"/>
      <c r="O518" s="577"/>
      <c r="P518" s="577"/>
      <c r="Q518" s="577"/>
      <c r="R518" s="577"/>
      <c r="S518" s="577"/>
      <c r="T518" s="577"/>
      <c r="U518" s="577"/>
      <c r="V518" s="577"/>
      <c r="W518" s="577"/>
      <c r="X518" s="577"/>
      <c r="Y518" s="577"/>
      <c r="Z518" s="577"/>
      <c r="AA518" s="577"/>
      <c r="AB518" s="577"/>
      <c r="AC518" s="578"/>
      <c r="AD518" s="127">
        <v>1726</v>
      </c>
      <c r="AE518" s="107"/>
      <c r="AF518" s="111"/>
      <c r="AG518" s="111"/>
      <c r="AH518" s="108"/>
      <c r="AI518" s="113" t="s">
        <v>88</v>
      </c>
    </row>
    <row r="519" spans="1:35" ht="14.45" customHeight="1">
      <c r="A519" s="576" t="s">
        <v>647</v>
      </c>
      <c r="B519" s="577"/>
      <c r="C519" s="577"/>
      <c r="D519" s="577"/>
      <c r="E519" s="577"/>
      <c r="F519" s="577"/>
      <c r="G519" s="577"/>
      <c r="H519" s="577"/>
      <c r="I519" s="577"/>
      <c r="J519" s="577"/>
      <c r="K519" s="577"/>
      <c r="L519" s="577"/>
      <c r="M519" s="577"/>
      <c r="N519" s="577"/>
      <c r="O519" s="577"/>
      <c r="P519" s="577"/>
      <c r="Q519" s="577"/>
      <c r="R519" s="577"/>
      <c r="S519" s="577"/>
      <c r="T519" s="577"/>
      <c r="U519" s="577"/>
      <c r="V519" s="577"/>
      <c r="W519" s="577"/>
      <c r="X519" s="577"/>
      <c r="Y519" s="577"/>
      <c r="Z519" s="577"/>
      <c r="AA519" s="577"/>
      <c r="AB519" s="577"/>
      <c r="AC519" s="578"/>
      <c r="AD519" s="127">
        <v>1591</v>
      </c>
      <c r="AE519" s="107"/>
      <c r="AF519" s="111"/>
      <c r="AG519" s="111"/>
      <c r="AH519" s="108"/>
      <c r="AI519" s="113" t="s">
        <v>108</v>
      </c>
    </row>
    <row r="520" spans="1:35" ht="14.45" customHeight="1">
      <c r="A520" s="576" t="s">
        <v>648</v>
      </c>
      <c r="B520" s="577"/>
      <c r="C520" s="577"/>
      <c r="D520" s="577"/>
      <c r="E520" s="577"/>
      <c r="F520" s="577"/>
      <c r="G520" s="577"/>
      <c r="H520" s="577"/>
      <c r="I520" s="577"/>
      <c r="J520" s="577"/>
      <c r="K520" s="577"/>
      <c r="L520" s="577"/>
      <c r="M520" s="577"/>
      <c r="N520" s="577"/>
      <c r="O520" s="577"/>
      <c r="P520" s="577"/>
      <c r="Q520" s="577"/>
      <c r="R520" s="577"/>
      <c r="S520" s="577"/>
      <c r="T520" s="577"/>
      <c r="U520" s="577"/>
      <c r="V520" s="577"/>
      <c r="W520" s="577"/>
      <c r="X520" s="577"/>
      <c r="Y520" s="577"/>
      <c r="Z520" s="577"/>
      <c r="AA520" s="577"/>
      <c r="AB520" s="577"/>
      <c r="AC520" s="578"/>
      <c r="AD520" s="127">
        <v>1479</v>
      </c>
      <c r="AE520" s="107"/>
      <c r="AF520" s="111"/>
      <c r="AG520" s="111"/>
      <c r="AH520" s="108"/>
      <c r="AI520" s="113" t="s">
        <v>108</v>
      </c>
    </row>
    <row r="521" spans="1:35" ht="14.45" customHeight="1">
      <c r="A521" s="576" t="s">
        <v>649</v>
      </c>
      <c r="B521" s="577"/>
      <c r="C521" s="577"/>
      <c r="D521" s="577"/>
      <c r="E521" s="577"/>
      <c r="F521" s="577"/>
      <c r="G521" s="577"/>
      <c r="H521" s="577"/>
      <c r="I521" s="577"/>
      <c r="J521" s="577"/>
      <c r="K521" s="577"/>
      <c r="L521" s="577"/>
      <c r="M521" s="577"/>
      <c r="N521" s="577"/>
      <c r="O521" s="577"/>
      <c r="P521" s="577"/>
      <c r="Q521" s="577"/>
      <c r="R521" s="577"/>
      <c r="S521" s="577"/>
      <c r="T521" s="577"/>
      <c r="U521" s="577"/>
      <c r="V521" s="577"/>
      <c r="W521" s="577"/>
      <c r="X521" s="577"/>
      <c r="Y521" s="577"/>
      <c r="Z521" s="577"/>
      <c r="AA521" s="577"/>
      <c r="AB521" s="577"/>
      <c r="AC521" s="578"/>
      <c r="AD521" s="127">
        <v>1708</v>
      </c>
      <c r="AE521" s="107"/>
      <c r="AF521" s="111"/>
      <c r="AG521" s="111"/>
      <c r="AH521" s="108"/>
      <c r="AI521" s="113" t="s">
        <v>108</v>
      </c>
    </row>
    <row r="522" spans="1:35" ht="14.45" customHeight="1">
      <c r="A522" s="576" t="s">
        <v>650</v>
      </c>
      <c r="B522" s="577"/>
      <c r="C522" s="577"/>
      <c r="D522" s="577"/>
      <c r="E522" s="577"/>
      <c r="F522" s="577"/>
      <c r="G522" s="577"/>
      <c r="H522" s="577"/>
      <c r="I522" s="577"/>
      <c r="J522" s="577"/>
      <c r="K522" s="577"/>
      <c r="L522" s="577"/>
      <c r="M522" s="577"/>
      <c r="N522" s="577"/>
      <c r="O522" s="577"/>
      <c r="P522" s="577"/>
      <c r="Q522" s="577"/>
      <c r="R522" s="577"/>
      <c r="S522" s="577"/>
      <c r="T522" s="577"/>
      <c r="U522" s="577"/>
      <c r="V522" s="577"/>
      <c r="W522" s="577"/>
      <c r="X522" s="577"/>
      <c r="Y522" s="577"/>
      <c r="Z522" s="577"/>
      <c r="AA522" s="577"/>
      <c r="AB522" s="577"/>
      <c r="AC522" s="578"/>
      <c r="AD522" s="127">
        <v>1709</v>
      </c>
      <c r="AE522" s="107"/>
      <c r="AF522" s="111"/>
      <c r="AG522" s="111"/>
      <c r="AH522" s="108"/>
      <c r="AI522" s="113" t="s">
        <v>108</v>
      </c>
    </row>
    <row r="523" spans="1:35" ht="14.45" customHeight="1">
      <c r="A523" s="576" t="s">
        <v>651</v>
      </c>
      <c r="B523" s="577"/>
      <c r="C523" s="577"/>
      <c r="D523" s="577"/>
      <c r="E523" s="577"/>
      <c r="F523" s="577"/>
      <c r="G523" s="577"/>
      <c r="H523" s="577"/>
      <c r="I523" s="577"/>
      <c r="J523" s="577"/>
      <c r="K523" s="577"/>
      <c r="L523" s="577"/>
      <c r="M523" s="577"/>
      <c r="N523" s="577"/>
      <c r="O523" s="577"/>
      <c r="P523" s="577"/>
      <c r="Q523" s="577"/>
      <c r="R523" s="577"/>
      <c r="S523" s="577"/>
      <c r="T523" s="577"/>
      <c r="U523" s="577"/>
      <c r="V523" s="577"/>
      <c r="W523" s="577"/>
      <c r="X523" s="577"/>
      <c r="Y523" s="577"/>
      <c r="Z523" s="577"/>
      <c r="AA523" s="577"/>
      <c r="AB523" s="577"/>
      <c r="AC523" s="578"/>
      <c r="AD523" s="127">
        <v>1379</v>
      </c>
      <c r="AE523" s="107"/>
      <c r="AF523" s="111"/>
      <c r="AG523" s="111"/>
      <c r="AH523" s="108"/>
      <c r="AI523" s="113" t="s">
        <v>108</v>
      </c>
    </row>
    <row r="524" spans="1:35" ht="14.45" customHeight="1">
      <c r="A524" s="576" t="s">
        <v>652</v>
      </c>
      <c r="B524" s="577"/>
      <c r="C524" s="577"/>
      <c r="D524" s="577"/>
      <c r="E524" s="577"/>
      <c r="F524" s="577"/>
      <c r="G524" s="577"/>
      <c r="H524" s="577"/>
      <c r="I524" s="577"/>
      <c r="J524" s="577"/>
      <c r="K524" s="577"/>
      <c r="L524" s="577"/>
      <c r="M524" s="577"/>
      <c r="N524" s="577"/>
      <c r="O524" s="577"/>
      <c r="P524" s="577"/>
      <c r="Q524" s="577"/>
      <c r="R524" s="577"/>
      <c r="S524" s="577"/>
      <c r="T524" s="577"/>
      <c r="U524" s="577"/>
      <c r="V524" s="577"/>
      <c r="W524" s="577"/>
      <c r="X524" s="577"/>
      <c r="Y524" s="577"/>
      <c r="Z524" s="577"/>
      <c r="AA524" s="577"/>
      <c r="AB524" s="577"/>
      <c r="AC524" s="578"/>
      <c r="AD524" s="127">
        <v>1710</v>
      </c>
      <c r="AE524" s="107"/>
      <c r="AF524" s="111"/>
      <c r="AG524" s="111"/>
      <c r="AH524" s="108"/>
      <c r="AI524" s="113" t="s">
        <v>88</v>
      </c>
    </row>
    <row r="525" spans="1:35" ht="14.45" customHeight="1">
      <c r="A525" s="576" t="s">
        <v>653</v>
      </c>
      <c r="B525" s="577"/>
      <c r="C525" s="577"/>
      <c r="D525" s="577"/>
      <c r="E525" s="577"/>
      <c r="F525" s="577"/>
      <c r="G525" s="577"/>
      <c r="H525" s="577"/>
      <c r="I525" s="577"/>
      <c r="J525" s="577"/>
      <c r="K525" s="577"/>
      <c r="L525" s="577"/>
      <c r="M525" s="577"/>
      <c r="N525" s="577"/>
      <c r="O525" s="577"/>
      <c r="P525" s="577"/>
      <c r="Q525" s="577"/>
      <c r="R525" s="577"/>
      <c r="S525" s="577"/>
      <c r="T525" s="577"/>
      <c r="U525" s="577"/>
      <c r="V525" s="577"/>
      <c r="W525" s="577"/>
      <c r="X525" s="577"/>
      <c r="Y525" s="577"/>
      <c r="Z525" s="577"/>
      <c r="AA525" s="577"/>
      <c r="AB525" s="577"/>
      <c r="AC525" s="578"/>
      <c r="AD525" s="127">
        <v>1711</v>
      </c>
      <c r="AE525" s="107"/>
      <c r="AF525" s="111"/>
      <c r="AG525" s="111"/>
      <c r="AH525" s="108"/>
      <c r="AI525" s="113" t="s">
        <v>88</v>
      </c>
    </row>
    <row r="526" spans="1:35" ht="14.45" customHeight="1">
      <c r="A526" s="576" t="s">
        <v>654</v>
      </c>
      <c r="B526" s="577"/>
      <c r="C526" s="577"/>
      <c r="D526" s="577"/>
      <c r="E526" s="577"/>
      <c r="F526" s="577"/>
      <c r="G526" s="577"/>
      <c r="H526" s="577"/>
      <c r="I526" s="577"/>
      <c r="J526" s="577"/>
      <c r="K526" s="577"/>
      <c r="L526" s="577"/>
      <c r="M526" s="577"/>
      <c r="N526" s="577"/>
      <c r="O526" s="577"/>
      <c r="P526" s="577"/>
      <c r="Q526" s="577"/>
      <c r="R526" s="577"/>
      <c r="S526" s="577"/>
      <c r="T526" s="577"/>
      <c r="U526" s="577"/>
      <c r="V526" s="577"/>
      <c r="W526" s="577"/>
      <c r="X526" s="577"/>
      <c r="Y526" s="577"/>
      <c r="Z526" s="577"/>
      <c r="AA526" s="577"/>
      <c r="AB526" s="577"/>
      <c r="AC526" s="578"/>
      <c r="AD526" s="127">
        <v>1380</v>
      </c>
      <c r="AE526" s="107"/>
      <c r="AF526" s="111"/>
      <c r="AG526" s="111"/>
      <c r="AH526" s="108"/>
      <c r="AI526" s="113" t="s">
        <v>88</v>
      </c>
    </row>
    <row r="527" spans="1:35" ht="14.45" customHeight="1">
      <c r="A527" s="576" t="s">
        <v>655</v>
      </c>
      <c r="B527" s="577"/>
      <c r="C527" s="577"/>
      <c r="D527" s="577"/>
      <c r="E527" s="577"/>
      <c r="F527" s="577"/>
      <c r="G527" s="577"/>
      <c r="H527" s="577"/>
      <c r="I527" s="577"/>
      <c r="J527" s="577"/>
      <c r="K527" s="577"/>
      <c r="L527" s="577"/>
      <c r="M527" s="577"/>
      <c r="N527" s="577"/>
      <c r="O527" s="577"/>
      <c r="P527" s="577"/>
      <c r="Q527" s="577"/>
      <c r="R527" s="577"/>
      <c r="S527" s="577"/>
      <c r="T527" s="577"/>
      <c r="U527" s="577"/>
      <c r="V527" s="577"/>
      <c r="W527" s="577"/>
      <c r="X527" s="577"/>
      <c r="Y527" s="577"/>
      <c r="Z527" s="577"/>
      <c r="AA527" s="577"/>
      <c r="AB527" s="577"/>
      <c r="AC527" s="578"/>
      <c r="AD527" s="127">
        <v>1381</v>
      </c>
      <c r="AE527" s="107"/>
      <c r="AF527" s="111"/>
      <c r="AG527" s="111"/>
      <c r="AH527" s="108"/>
      <c r="AI527" s="113" t="s">
        <v>108</v>
      </c>
    </row>
    <row r="528" spans="1:35" ht="14.1" customHeight="1">
      <c r="A528" s="550" t="s">
        <v>656</v>
      </c>
      <c r="B528" s="551"/>
      <c r="C528" s="551"/>
      <c r="D528" s="551"/>
      <c r="E528" s="551"/>
      <c r="F528" s="551"/>
      <c r="G528" s="551"/>
      <c r="H528" s="551"/>
      <c r="I528" s="551"/>
      <c r="J528" s="551"/>
      <c r="K528" s="551"/>
      <c r="L528" s="551"/>
      <c r="M528" s="551"/>
      <c r="N528" s="551"/>
      <c r="O528" s="551"/>
      <c r="P528" s="551"/>
      <c r="Q528" s="551"/>
      <c r="R528" s="551"/>
      <c r="S528" s="551"/>
      <c r="T528" s="551"/>
      <c r="U528" s="551"/>
      <c r="V528" s="551"/>
      <c r="W528" s="551"/>
      <c r="X528" s="551"/>
      <c r="Y528" s="551"/>
      <c r="Z528" s="551"/>
      <c r="AA528" s="551"/>
      <c r="AB528" s="551"/>
      <c r="AC528" s="552"/>
      <c r="AD528" s="546">
        <v>1545</v>
      </c>
      <c r="AE528" s="547"/>
      <c r="AF528" s="548"/>
      <c r="AG528" s="548"/>
      <c r="AH528" s="549"/>
      <c r="AI528" s="113" t="s">
        <v>112</v>
      </c>
    </row>
    <row r="529" spans="1:35" ht="14.1" customHeight="1">
      <c r="A529" s="556" t="s">
        <v>657</v>
      </c>
      <c r="B529" s="557"/>
      <c r="C529" s="557"/>
      <c r="D529" s="557"/>
      <c r="E529" s="557"/>
      <c r="F529" s="557"/>
      <c r="G529" s="557"/>
      <c r="H529" s="557"/>
      <c r="I529" s="557"/>
      <c r="J529" s="557"/>
      <c r="K529" s="557"/>
      <c r="L529" s="557"/>
      <c r="M529" s="557"/>
      <c r="N529" s="557"/>
      <c r="O529" s="557"/>
      <c r="P529" s="557"/>
      <c r="Q529" s="557"/>
      <c r="R529" s="557"/>
      <c r="S529" s="557"/>
      <c r="T529" s="557"/>
      <c r="U529" s="557"/>
      <c r="V529" s="557"/>
      <c r="W529" s="557"/>
      <c r="X529" s="557"/>
      <c r="Y529" s="557"/>
      <c r="Z529" s="557"/>
      <c r="AA529" s="557"/>
      <c r="AB529" s="557"/>
      <c r="AC529" s="558"/>
      <c r="AD529" s="559">
        <v>1546</v>
      </c>
      <c r="AE529" s="560"/>
      <c r="AF529" s="561"/>
      <c r="AG529" s="561"/>
      <c r="AH529" s="562"/>
      <c r="AI529" s="158" t="s">
        <v>112</v>
      </c>
    </row>
    <row r="530" spans="1:35" ht="14.1" customHeight="1">
      <c r="A530" s="563" t="s">
        <v>635</v>
      </c>
      <c r="B530" s="564"/>
      <c r="C530" s="564"/>
      <c r="D530" s="564"/>
      <c r="E530" s="564"/>
      <c r="F530" s="564"/>
      <c r="G530" s="564"/>
      <c r="H530" s="564"/>
      <c r="I530" s="564"/>
      <c r="J530" s="564"/>
      <c r="K530" s="564"/>
      <c r="L530" s="564"/>
      <c r="M530" s="564"/>
      <c r="N530" s="564"/>
      <c r="O530" s="564"/>
      <c r="P530" s="564"/>
      <c r="Q530" s="564"/>
      <c r="R530" s="564"/>
      <c r="S530" s="564"/>
      <c r="T530" s="564"/>
      <c r="U530" s="564"/>
      <c r="V530" s="564"/>
      <c r="W530" s="564"/>
      <c r="X530" s="564"/>
      <c r="Y530" s="564"/>
      <c r="Z530" s="564"/>
      <c r="AA530" s="564"/>
      <c r="AB530" s="564"/>
      <c r="AC530" s="564"/>
      <c r="AD530" s="564"/>
      <c r="AE530" s="564"/>
      <c r="AF530" s="564"/>
      <c r="AG530" s="564"/>
      <c r="AH530" s="564"/>
      <c r="AI530" s="565"/>
    </row>
    <row r="531" spans="1:35" ht="14.1" customHeight="1">
      <c r="A531" s="566" t="s">
        <v>658</v>
      </c>
      <c r="B531" s="567"/>
      <c r="C531" s="567"/>
      <c r="D531" s="567"/>
      <c r="E531" s="567"/>
      <c r="F531" s="567"/>
      <c r="G531" s="567"/>
      <c r="H531" s="567"/>
      <c r="I531" s="567"/>
      <c r="J531" s="567"/>
      <c r="K531" s="567"/>
      <c r="L531" s="567"/>
      <c r="M531" s="567"/>
      <c r="N531" s="567"/>
      <c r="O531" s="567"/>
      <c r="P531" s="567"/>
      <c r="Q531" s="567"/>
      <c r="R531" s="567"/>
      <c r="S531" s="567"/>
      <c r="T531" s="567"/>
      <c r="U531" s="567"/>
      <c r="V531" s="567"/>
      <c r="W531" s="567"/>
      <c r="X531" s="567"/>
      <c r="Y531" s="567"/>
      <c r="Z531" s="567"/>
      <c r="AA531" s="567"/>
      <c r="AB531" s="567"/>
      <c r="AC531" s="567"/>
      <c r="AD531" s="567"/>
      <c r="AE531" s="567"/>
      <c r="AF531" s="567"/>
      <c r="AG531" s="567"/>
      <c r="AH531" s="567"/>
      <c r="AI531" s="568"/>
    </row>
    <row r="532" spans="1:35">
      <c r="A532" s="579"/>
      <c r="B532" s="580"/>
      <c r="C532" s="580"/>
      <c r="D532" s="580"/>
      <c r="E532" s="580"/>
      <c r="F532" s="580"/>
      <c r="G532" s="580"/>
      <c r="H532" s="581"/>
      <c r="I532" s="582" t="s">
        <v>536</v>
      </c>
      <c r="J532" s="583"/>
      <c r="K532" s="583"/>
      <c r="L532" s="584"/>
      <c r="M532" s="491" t="s">
        <v>659</v>
      </c>
      <c r="N532" s="492"/>
      <c r="O532" s="492"/>
      <c r="P532" s="492"/>
      <c r="Q532" s="492"/>
      <c r="R532" s="492"/>
      <c r="S532" s="492"/>
      <c r="T532" s="492"/>
      <c r="U532" s="492"/>
      <c r="V532" s="492"/>
      <c r="W532" s="492"/>
      <c r="X532" s="492"/>
      <c r="Y532" s="492"/>
      <c r="Z532" s="492"/>
      <c r="AA532" s="492"/>
      <c r="AB532" s="492"/>
      <c r="AC532" s="492"/>
      <c r="AD532" s="492"/>
      <c r="AE532" s="493"/>
      <c r="AF532" s="582" t="s">
        <v>660</v>
      </c>
      <c r="AG532" s="583"/>
      <c r="AH532" s="584"/>
      <c r="AI532" s="497"/>
    </row>
    <row r="533" spans="1:35">
      <c r="A533" s="585"/>
      <c r="B533" s="586"/>
      <c r="C533" s="586"/>
      <c r="D533" s="586"/>
      <c r="E533" s="586"/>
      <c r="F533" s="586"/>
      <c r="G533" s="586"/>
      <c r="H533" s="587"/>
      <c r="I533" s="588"/>
      <c r="J533" s="589"/>
      <c r="K533" s="589"/>
      <c r="L533" s="590"/>
      <c r="M533" s="215" t="s">
        <v>661</v>
      </c>
      <c r="N533" s="216"/>
      <c r="O533" s="216"/>
      <c r="P533" s="216"/>
      <c r="Q533" s="216"/>
      <c r="R533" s="216"/>
      <c r="S533" s="216"/>
      <c r="T533" s="216"/>
      <c r="U533" s="216"/>
      <c r="V533" s="216"/>
      <c r="W533" s="217"/>
      <c r="X533" s="591" t="s">
        <v>662</v>
      </c>
      <c r="Y533" s="592"/>
      <c r="Z533" s="592"/>
      <c r="AA533" s="593"/>
      <c r="AB533" s="504" t="s">
        <v>663</v>
      </c>
      <c r="AC533" s="505"/>
      <c r="AD533" s="505"/>
      <c r="AE533" s="506"/>
      <c r="AF533" s="588"/>
      <c r="AG533" s="589"/>
      <c r="AH533" s="590"/>
      <c r="AI533" s="510"/>
    </row>
    <row r="534" spans="1:35" ht="26.45" customHeight="1">
      <c r="A534" s="594"/>
      <c r="B534" s="595"/>
      <c r="C534" s="595"/>
      <c r="D534" s="595"/>
      <c r="E534" s="595"/>
      <c r="F534" s="595"/>
      <c r="G534" s="595"/>
      <c r="H534" s="596"/>
      <c r="I534" s="597"/>
      <c r="J534" s="598"/>
      <c r="K534" s="598"/>
      <c r="L534" s="599"/>
      <c r="M534" s="600" t="s">
        <v>664</v>
      </c>
      <c r="N534" s="601"/>
      <c r="O534" s="602"/>
      <c r="P534" s="231" t="s">
        <v>665</v>
      </c>
      <c r="Q534" s="232"/>
      <c r="R534" s="232"/>
      <c r="S534" s="234"/>
      <c r="T534" s="231" t="s">
        <v>666</v>
      </c>
      <c r="U534" s="232"/>
      <c r="V534" s="232"/>
      <c r="W534" s="234"/>
      <c r="X534" s="603"/>
      <c r="Y534" s="604"/>
      <c r="Z534" s="604"/>
      <c r="AA534" s="605"/>
      <c r="AB534" s="514"/>
      <c r="AC534" s="515"/>
      <c r="AD534" s="515"/>
      <c r="AE534" s="516"/>
      <c r="AF534" s="597"/>
      <c r="AG534" s="598"/>
      <c r="AH534" s="599"/>
      <c r="AI534" s="520"/>
    </row>
    <row r="535" spans="1:35" ht="14.45" customHeight="1">
      <c r="A535" s="471" t="s">
        <v>667</v>
      </c>
      <c r="B535" s="472"/>
      <c r="C535" s="472"/>
      <c r="D535" s="472"/>
      <c r="E535" s="472"/>
      <c r="F535" s="472"/>
      <c r="G535" s="472"/>
      <c r="H535" s="473"/>
      <c r="I535" s="109">
        <v>1451</v>
      </c>
      <c r="J535" s="121"/>
      <c r="K535" s="123"/>
      <c r="L535" s="122"/>
      <c r="M535" s="127">
        <v>1452</v>
      </c>
      <c r="N535" s="121"/>
      <c r="O535" s="122"/>
      <c r="P535" s="109">
        <v>1752</v>
      </c>
      <c r="Q535" s="121"/>
      <c r="R535" s="123"/>
      <c r="S535" s="122"/>
      <c r="T535" s="109">
        <v>1753</v>
      </c>
      <c r="U535" s="121"/>
      <c r="V535" s="123"/>
      <c r="W535" s="122"/>
      <c r="X535" s="127">
        <v>1453</v>
      </c>
      <c r="Y535" s="121"/>
      <c r="Z535" s="123"/>
      <c r="AA535" s="122"/>
      <c r="AB535" s="106">
        <v>1454</v>
      </c>
      <c r="AC535" s="121"/>
      <c r="AD535" s="123"/>
      <c r="AE535" s="122"/>
      <c r="AF535" s="106">
        <v>1382</v>
      </c>
      <c r="AG535" s="121"/>
      <c r="AH535" s="122"/>
      <c r="AI535" s="113" t="s">
        <v>88</v>
      </c>
    </row>
    <row r="536" spans="1:35" ht="14.45" customHeight="1">
      <c r="A536" s="471" t="s">
        <v>668</v>
      </c>
      <c r="B536" s="472"/>
      <c r="C536" s="472"/>
      <c r="D536" s="472"/>
      <c r="E536" s="472"/>
      <c r="F536" s="472"/>
      <c r="G536" s="472"/>
      <c r="H536" s="473"/>
      <c r="I536" s="478"/>
      <c r="J536" s="479"/>
      <c r="K536" s="479"/>
      <c r="L536" s="480"/>
      <c r="M536" s="127">
        <v>1589</v>
      </c>
      <c r="N536" s="121"/>
      <c r="O536" s="122"/>
      <c r="P536" s="478"/>
      <c r="Q536" s="479"/>
      <c r="R536" s="479"/>
      <c r="S536" s="480"/>
      <c r="T536" s="109">
        <v>1845</v>
      </c>
      <c r="U536" s="478"/>
      <c r="V536" s="479"/>
      <c r="W536" s="479"/>
      <c r="X536" s="127">
        <v>1455</v>
      </c>
      <c r="Y536" s="121"/>
      <c r="Z536" s="123"/>
      <c r="AA536" s="122"/>
      <c r="AB536" s="106">
        <v>1456</v>
      </c>
      <c r="AC536" s="121"/>
      <c r="AD536" s="123"/>
      <c r="AE536" s="122"/>
      <c r="AF536" s="478"/>
      <c r="AG536" s="479"/>
      <c r="AH536" s="479"/>
      <c r="AI536" s="113" t="s">
        <v>108</v>
      </c>
    </row>
    <row r="537" spans="1:35" ht="14.45" customHeight="1">
      <c r="A537" s="394" t="s">
        <v>669</v>
      </c>
      <c r="B537" s="395"/>
      <c r="C537" s="395"/>
      <c r="D537" s="395"/>
      <c r="E537" s="395"/>
      <c r="F537" s="395"/>
      <c r="G537" s="395"/>
      <c r="H537" s="396"/>
      <c r="I537" s="109">
        <v>1457</v>
      </c>
      <c r="J537" s="107"/>
      <c r="K537" s="111"/>
      <c r="L537" s="108"/>
      <c r="M537" s="478"/>
      <c r="N537" s="479"/>
      <c r="O537" s="479"/>
      <c r="P537" s="109">
        <v>1458</v>
      </c>
      <c r="Q537" s="107"/>
      <c r="R537" s="111"/>
      <c r="S537" s="108"/>
      <c r="T537" s="478"/>
      <c r="U537" s="479"/>
      <c r="V537" s="479"/>
      <c r="W537" s="480"/>
      <c r="X537" s="478"/>
      <c r="Y537" s="479"/>
      <c r="Z537" s="479"/>
      <c r="AA537" s="480"/>
      <c r="AB537" s="478"/>
      <c r="AC537" s="479"/>
      <c r="AD537" s="479"/>
      <c r="AE537" s="480"/>
      <c r="AF537" s="106">
        <v>1383</v>
      </c>
      <c r="AG537" s="107"/>
      <c r="AH537" s="108"/>
      <c r="AI537" s="113" t="s">
        <v>108</v>
      </c>
    </row>
    <row r="538" spans="1:35" ht="14.45" customHeight="1">
      <c r="A538" s="394" t="s">
        <v>526</v>
      </c>
      <c r="B538" s="395"/>
      <c r="C538" s="395"/>
      <c r="D538" s="395"/>
      <c r="E538" s="395"/>
      <c r="F538" s="395"/>
      <c r="G538" s="395"/>
      <c r="H538" s="396"/>
      <c r="I538" s="109">
        <v>1392</v>
      </c>
      <c r="J538" s="107"/>
      <c r="K538" s="111"/>
      <c r="L538" s="108"/>
      <c r="M538" s="127">
        <v>1393</v>
      </c>
      <c r="N538" s="107"/>
      <c r="O538" s="108"/>
      <c r="P538" s="109">
        <v>1755</v>
      </c>
      <c r="Q538" s="107"/>
      <c r="R538" s="111"/>
      <c r="S538" s="108"/>
      <c r="T538" s="109">
        <v>1756</v>
      </c>
      <c r="U538" s="107"/>
      <c r="V538" s="111"/>
      <c r="W538" s="108"/>
      <c r="X538" s="127">
        <v>1394</v>
      </c>
      <c r="Y538" s="107"/>
      <c r="Z538" s="111"/>
      <c r="AA538" s="108"/>
      <c r="AB538" s="106">
        <v>1395</v>
      </c>
      <c r="AC538" s="107"/>
      <c r="AD538" s="111"/>
      <c r="AE538" s="108"/>
      <c r="AF538" s="106">
        <v>1384</v>
      </c>
      <c r="AG538" s="107"/>
      <c r="AH538" s="108"/>
      <c r="AI538" s="113" t="s">
        <v>88</v>
      </c>
    </row>
    <row r="539" spans="1:35" ht="14.45" customHeight="1">
      <c r="A539" s="394" t="s">
        <v>527</v>
      </c>
      <c r="B539" s="395"/>
      <c r="C539" s="395"/>
      <c r="D539" s="395"/>
      <c r="E539" s="395"/>
      <c r="F539" s="395"/>
      <c r="G539" s="395"/>
      <c r="H539" s="396"/>
      <c r="I539" s="109">
        <v>1396</v>
      </c>
      <c r="J539" s="107"/>
      <c r="K539" s="111"/>
      <c r="L539" s="108"/>
      <c r="M539" s="127">
        <v>1397</v>
      </c>
      <c r="N539" s="107"/>
      <c r="O539" s="108"/>
      <c r="P539" s="109">
        <v>1757</v>
      </c>
      <c r="Q539" s="107"/>
      <c r="R539" s="111"/>
      <c r="S539" s="108"/>
      <c r="T539" s="109">
        <v>1758</v>
      </c>
      <c r="U539" s="107"/>
      <c r="V539" s="111"/>
      <c r="W539" s="108"/>
      <c r="X539" s="127">
        <v>1398</v>
      </c>
      <c r="Y539" s="107"/>
      <c r="Z539" s="111"/>
      <c r="AA539" s="108"/>
      <c r="AB539" s="106">
        <v>1399</v>
      </c>
      <c r="AC539" s="107"/>
      <c r="AD539" s="111"/>
      <c r="AE539" s="108"/>
      <c r="AF539" s="106">
        <v>1385</v>
      </c>
      <c r="AG539" s="107"/>
      <c r="AH539" s="108"/>
      <c r="AI539" s="113" t="s">
        <v>108</v>
      </c>
    </row>
    <row r="540" spans="1:35" ht="14.45" customHeight="1">
      <c r="A540" s="394" t="s">
        <v>670</v>
      </c>
      <c r="B540" s="395"/>
      <c r="C540" s="395"/>
      <c r="D540" s="395"/>
      <c r="E540" s="395"/>
      <c r="F540" s="395"/>
      <c r="G540" s="395"/>
      <c r="H540" s="396"/>
      <c r="I540" s="109">
        <v>1459</v>
      </c>
      <c r="J540" s="107"/>
      <c r="K540" s="111"/>
      <c r="L540" s="108"/>
      <c r="M540" s="127">
        <v>1460</v>
      </c>
      <c r="N540" s="107"/>
      <c r="O540" s="108"/>
      <c r="P540" s="109">
        <v>1759</v>
      </c>
      <c r="Q540" s="107"/>
      <c r="R540" s="111"/>
      <c r="S540" s="108"/>
      <c r="T540" s="109">
        <v>1760</v>
      </c>
      <c r="U540" s="107"/>
      <c r="V540" s="111"/>
      <c r="W540" s="108"/>
      <c r="X540" s="127">
        <v>1461</v>
      </c>
      <c r="Y540" s="107"/>
      <c r="Z540" s="111"/>
      <c r="AA540" s="108"/>
      <c r="AB540" s="106">
        <v>1462</v>
      </c>
      <c r="AC540" s="107"/>
      <c r="AD540" s="111"/>
      <c r="AE540" s="108"/>
      <c r="AF540" s="106">
        <v>1386</v>
      </c>
      <c r="AG540" s="107"/>
      <c r="AH540" s="108"/>
      <c r="AI540" s="113" t="s">
        <v>108</v>
      </c>
    </row>
    <row r="541" spans="1:35" ht="14.45" customHeight="1">
      <c r="A541" s="394" t="s">
        <v>551</v>
      </c>
      <c r="B541" s="395"/>
      <c r="C541" s="395"/>
      <c r="D541" s="395"/>
      <c r="E541" s="395"/>
      <c r="F541" s="395"/>
      <c r="G541" s="395"/>
      <c r="H541" s="396"/>
      <c r="I541" s="109">
        <v>1463</v>
      </c>
      <c r="J541" s="107"/>
      <c r="K541" s="111"/>
      <c r="L541" s="108"/>
      <c r="M541" s="478"/>
      <c r="N541" s="479"/>
      <c r="O541" s="479"/>
      <c r="P541" s="478"/>
      <c r="Q541" s="479"/>
      <c r="R541" s="479"/>
      <c r="S541" s="480"/>
      <c r="T541" s="109">
        <v>1762</v>
      </c>
      <c r="U541" s="107"/>
      <c r="V541" s="111"/>
      <c r="W541" s="108"/>
      <c r="X541" s="127">
        <v>1465</v>
      </c>
      <c r="Y541" s="107"/>
      <c r="Z541" s="111"/>
      <c r="AA541" s="108"/>
      <c r="AB541" s="106">
        <v>1466</v>
      </c>
      <c r="AC541" s="107"/>
      <c r="AD541" s="111"/>
      <c r="AE541" s="108"/>
      <c r="AF541" s="478"/>
      <c r="AG541" s="479"/>
      <c r="AH541" s="479"/>
      <c r="AI541" s="113" t="s">
        <v>88</v>
      </c>
    </row>
    <row r="542" spans="1:35" ht="14.45" customHeight="1">
      <c r="A542" s="394" t="s">
        <v>552</v>
      </c>
      <c r="B542" s="395"/>
      <c r="C542" s="395"/>
      <c r="D542" s="395"/>
      <c r="E542" s="395"/>
      <c r="F542" s="395"/>
      <c r="G542" s="395"/>
      <c r="H542" s="396"/>
      <c r="I542" s="109">
        <v>1467</v>
      </c>
      <c r="J542" s="107"/>
      <c r="K542" s="111"/>
      <c r="L542" s="108"/>
      <c r="M542" s="127">
        <v>1468</v>
      </c>
      <c r="N542" s="107"/>
      <c r="O542" s="108"/>
      <c r="P542" s="109">
        <v>1763</v>
      </c>
      <c r="Q542" s="107"/>
      <c r="R542" s="111"/>
      <c r="S542" s="108"/>
      <c r="T542" s="109">
        <v>1764</v>
      </c>
      <c r="U542" s="107"/>
      <c r="V542" s="111"/>
      <c r="W542" s="108"/>
      <c r="X542" s="127">
        <v>1469</v>
      </c>
      <c r="Y542" s="107"/>
      <c r="Z542" s="111"/>
      <c r="AA542" s="108"/>
      <c r="AB542" s="106">
        <v>1470</v>
      </c>
      <c r="AC542" s="107"/>
      <c r="AD542" s="111"/>
      <c r="AE542" s="108"/>
      <c r="AF542" s="106">
        <v>1387</v>
      </c>
      <c r="AG542" s="107"/>
      <c r="AH542" s="108"/>
      <c r="AI542" s="113" t="s">
        <v>88</v>
      </c>
    </row>
    <row r="543" spans="1:35" ht="14.45" customHeight="1">
      <c r="A543" s="394" t="s">
        <v>553</v>
      </c>
      <c r="B543" s="395"/>
      <c r="C543" s="395"/>
      <c r="D543" s="395"/>
      <c r="E543" s="395"/>
      <c r="F543" s="395"/>
      <c r="G543" s="395"/>
      <c r="H543" s="396"/>
      <c r="I543" s="109">
        <v>1471</v>
      </c>
      <c r="J543" s="107"/>
      <c r="K543" s="111"/>
      <c r="L543" s="108"/>
      <c r="M543" s="127">
        <v>1472</v>
      </c>
      <c r="N543" s="107"/>
      <c r="O543" s="108"/>
      <c r="P543" s="109">
        <v>1765</v>
      </c>
      <c r="Q543" s="107"/>
      <c r="R543" s="111"/>
      <c r="S543" s="108"/>
      <c r="T543" s="109">
        <v>1766</v>
      </c>
      <c r="U543" s="107"/>
      <c r="V543" s="111"/>
      <c r="W543" s="108"/>
      <c r="X543" s="127">
        <v>1473</v>
      </c>
      <c r="Y543" s="107"/>
      <c r="Z543" s="111"/>
      <c r="AA543" s="108"/>
      <c r="AB543" s="106">
        <v>1474</v>
      </c>
      <c r="AC543" s="107"/>
      <c r="AD543" s="111"/>
      <c r="AE543" s="108"/>
      <c r="AF543" s="106">
        <v>1388</v>
      </c>
      <c r="AG543" s="107"/>
      <c r="AH543" s="108"/>
      <c r="AI543" s="113" t="s">
        <v>108</v>
      </c>
    </row>
    <row r="544" spans="1:35" ht="14.45" customHeight="1">
      <c r="A544" s="394" t="s">
        <v>671</v>
      </c>
      <c r="B544" s="395"/>
      <c r="C544" s="395"/>
      <c r="D544" s="395"/>
      <c r="E544" s="395"/>
      <c r="F544" s="395"/>
      <c r="G544" s="395"/>
      <c r="H544" s="396"/>
      <c r="I544" s="109">
        <v>1475</v>
      </c>
      <c r="J544" s="107"/>
      <c r="K544" s="111"/>
      <c r="L544" s="108"/>
      <c r="M544" s="127">
        <v>1476</v>
      </c>
      <c r="N544" s="107"/>
      <c r="O544" s="108"/>
      <c r="P544" s="109">
        <v>1767</v>
      </c>
      <c r="Q544" s="107"/>
      <c r="R544" s="111"/>
      <c r="S544" s="108"/>
      <c r="T544" s="109">
        <v>1768</v>
      </c>
      <c r="U544" s="107"/>
      <c r="V544" s="111"/>
      <c r="W544" s="108"/>
      <c r="X544" s="127">
        <v>1477</v>
      </c>
      <c r="Y544" s="107"/>
      <c r="Z544" s="111"/>
      <c r="AA544" s="108"/>
      <c r="AB544" s="106">
        <v>1478</v>
      </c>
      <c r="AC544" s="107"/>
      <c r="AD544" s="111"/>
      <c r="AE544" s="108"/>
      <c r="AF544" s="106">
        <v>1389</v>
      </c>
      <c r="AG544" s="107"/>
      <c r="AH544" s="108"/>
      <c r="AI544" s="113" t="s">
        <v>108</v>
      </c>
    </row>
    <row r="545" spans="1:35" ht="14.45" customHeight="1">
      <c r="A545" s="471" t="s">
        <v>672</v>
      </c>
      <c r="B545" s="472"/>
      <c r="C545" s="472"/>
      <c r="D545" s="472"/>
      <c r="E545" s="472"/>
      <c r="F545" s="472"/>
      <c r="G545" s="472"/>
      <c r="H545" s="473"/>
      <c r="I545" s="109">
        <v>1480</v>
      </c>
      <c r="J545" s="121"/>
      <c r="K545" s="123"/>
      <c r="L545" s="122"/>
      <c r="M545" s="127">
        <v>1481</v>
      </c>
      <c r="N545" s="121"/>
      <c r="O545" s="122"/>
      <c r="P545" s="109">
        <v>1769</v>
      </c>
      <c r="Q545" s="121"/>
      <c r="R545" s="123"/>
      <c r="S545" s="122"/>
      <c r="T545" s="109">
        <v>1770</v>
      </c>
      <c r="U545" s="121"/>
      <c r="V545" s="123"/>
      <c r="W545" s="122"/>
      <c r="X545" s="127">
        <v>1482</v>
      </c>
      <c r="Y545" s="121"/>
      <c r="Z545" s="123"/>
      <c r="AA545" s="122"/>
      <c r="AB545" s="106">
        <v>1483</v>
      </c>
      <c r="AC545" s="121"/>
      <c r="AD545" s="123"/>
      <c r="AE545" s="122"/>
      <c r="AF545" s="106">
        <v>1390</v>
      </c>
      <c r="AG545" s="121"/>
      <c r="AH545" s="122"/>
      <c r="AI545" s="113" t="s">
        <v>108</v>
      </c>
    </row>
    <row r="546" spans="1:35" ht="14.45" customHeight="1">
      <c r="A546" s="394" t="s">
        <v>673</v>
      </c>
      <c r="B546" s="395"/>
      <c r="C546" s="395"/>
      <c r="D546" s="395"/>
      <c r="E546" s="395"/>
      <c r="F546" s="395"/>
      <c r="G546" s="395"/>
      <c r="H546" s="396"/>
      <c r="I546" s="109">
        <v>1484</v>
      </c>
      <c r="J546" s="107"/>
      <c r="K546" s="111"/>
      <c r="L546" s="108"/>
      <c r="M546" s="127">
        <v>1485</v>
      </c>
      <c r="N546" s="107"/>
      <c r="O546" s="108"/>
      <c r="P546" s="109">
        <v>1771</v>
      </c>
      <c r="Q546" s="107"/>
      <c r="R546" s="111"/>
      <c r="S546" s="108"/>
      <c r="T546" s="109">
        <v>1772</v>
      </c>
      <c r="U546" s="107"/>
      <c r="V546" s="111"/>
      <c r="W546" s="108"/>
      <c r="X546" s="127">
        <v>1486</v>
      </c>
      <c r="Y546" s="107"/>
      <c r="Z546" s="111"/>
      <c r="AA546" s="108"/>
      <c r="AB546" s="106">
        <v>1487</v>
      </c>
      <c r="AC546" s="107"/>
      <c r="AD546" s="111"/>
      <c r="AE546" s="108"/>
      <c r="AF546" s="106">
        <v>1391</v>
      </c>
      <c r="AG546" s="107"/>
      <c r="AH546" s="108"/>
      <c r="AI546" s="113" t="s">
        <v>112</v>
      </c>
    </row>
    <row r="547" spans="1:35" ht="14.45" customHeight="1">
      <c r="A547" s="401" t="s">
        <v>557</v>
      </c>
      <c r="B547" s="402"/>
      <c r="C547" s="402"/>
      <c r="D547" s="402"/>
      <c r="E547" s="402"/>
      <c r="F547" s="402"/>
      <c r="G547" s="402"/>
      <c r="H547" s="403"/>
      <c r="I547" s="606"/>
      <c r="J547" s="607"/>
      <c r="K547" s="607"/>
      <c r="L547" s="608"/>
      <c r="M547" s="135">
        <v>1489</v>
      </c>
      <c r="N547" s="291"/>
      <c r="O547" s="293"/>
      <c r="P547" s="606"/>
      <c r="Q547" s="607"/>
      <c r="R547" s="607"/>
      <c r="S547" s="608"/>
      <c r="T547" s="531">
        <v>1846</v>
      </c>
      <c r="U547" s="291"/>
      <c r="V547" s="292"/>
      <c r="W547" s="293"/>
      <c r="X547" s="135">
        <v>1490</v>
      </c>
      <c r="Y547" s="291"/>
      <c r="Z547" s="292"/>
      <c r="AA547" s="293"/>
      <c r="AB547" s="142">
        <v>1491</v>
      </c>
      <c r="AC547" s="291"/>
      <c r="AD547" s="292"/>
      <c r="AE547" s="293"/>
      <c r="AF547" s="478"/>
      <c r="AG547" s="479"/>
      <c r="AH547" s="479"/>
      <c r="AI547" s="158" t="s">
        <v>112</v>
      </c>
    </row>
    <row r="548" spans="1:35">
      <c r="A548" s="300" t="s">
        <v>674</v>
      </c>
      <c r="B548" s="301"/>
      <c r="C548" s="301"/>
      <c r="D548" s="301"/>
      <c r="E548" s="301"/>
      <c r="F548" s="301"/>
      <c r="G548" s="301"/>
      <c r="H548" s="301"/>
      <c r="I548" s="301"/>
      <c r="J548" s="301"/>
      <c r="K548" s="301"/>
      <c r="L548" s="301"/>
      <c r="M548" s="301"/>
      <c r="N548" s="301"/>
      <c r="O548" s="301"/>
      <c r="P548" s="301"/>
      <c r="Q548" s="301"/>
      <c r="R548" s="301"/>
      <c r="S548" s="301"/>
      <c r="T548" s="301"/>
      <c r="U548" s="301"/>
      <c r="V548" s="301"/>
      <c r="W548" s="301"/>
      <c r="X548" s="301"/>
      <c r="Y548" s="301"/>
      <c r="Z548" s="301"/>
      <c r="AA548" s="301"/>
      <c r="AB548" s="301"/>
      <c r="AC548" s="301"/>
      <c r="AD548" s="301"/>
      <c r="AE548" s="301"/>
      <c r="AF548" s="301"/>
      <c r="AG548" s="301"/>
      <c r="AH548" s="301"/>
      <c r="AI548" s="302"/>
    </row>
    <row r="549" spans="1:35">
      <c r="A549" s="265" t="s">
        <v>675</v>
      </c>
      <c r="B549" s="266"/>
      <c r="C549" s="266"/>
      <c r="D549" s="266"/>
      <c r="E549" s="266"/>
      <c r="F549" s="266"/>
      <c r="G549" s="266"/>
      <c r="H549" s="266"/>
      <c r="I549" s="266"/>
      <c r="J549" s="266"/>
      <c r="K549" s="266"/>
      <c r="L549" s="266"/>
      <c r="M549" s="266"/>
      <c r="N549" s="266"/>
      <c r="O549" s="266"/>
      <c r="P549" s="266"/>
      <c r="Q549" s="266"/>
      <c r="R549" s="266"/>
      <c r="S549" s="266"/>
      <c r="T549" s="266"/>
      <c r="U549" s="266"/>
      <c r="V549" s="266"/>
      <c r="W549" s="266"/>
      <c r="X549" s="266"/>
      <c r="Y549" s="266"/>
      <c r="Z549" s="266"/>
      <c r="AA549" s="266"/>
      <c r="AB549" s="266"/>
      <c r="AC549" s="266"/>
      <c r="AD549" s="266"/>
      <c r="AE549" s="266"/>
      <c r="AF549" s="266"/>
      <c r="AG549" s="266"/>
      <c r="AH549" s="266"/>
      <c r="AI549" s="267"/>
    </row>
    <row r="550" spans="1:35">
      <c r="A550" s="609"/>
      <c r="B550" s="610"/>
      <c r="C550" s="610"/>
      <c r="D550" s="611"/>
      <c r="E550" s="491" t="s">
        <v>560</v>
      </c>
      <c r="F550" s="492"/>
      <c r="G550" s="492"/>
      <c r="H550" s="492"/>
      <c r="I550" s="492"/>
      <c r="J550" s="492"/>
      <c r="K550" s="492"/>
      <c r="L550" s="492"/>
      <c r="M550" s="492"/>
      <c r="N550" s="492"/>
      <c r="O550" s="492"/>
      <c r="P550" s="492"/>
      <c r="Q550" s="492"/>
      <c r="R550" s="492"/>
      <c r="S550" s="492"/>
      <c r="T550" s="492"/>
      <c r="U550" s="492"/>
      <c r="V550" s="492"/>
      <c r="W550" s="493"/>
      <c r="X550" s="612" t="s">
        <v>561</v>
      </c>
      <c r="Y550" s="304"/>
      <c r="Z550" s="304"/>
      <c r="AA550" s="304"/>
      <c r="AB550" s="304"/>
      <c r="AC550" s="304"/>
      <c r="AD550" s="304"/>
      <c r="AE550" s="304"/>
      <c r="AF550" s="304"/>
      <c r="AG550" s="304"/>
      <c r="AH550" s="305"/>
      <c r="AI550" s="441"/>
    </row>
    <row r="551" spans="1:35">
      <c r="A551" s="613"/>
      <c r="B551" s="614"/>
      <c r="C551" s="614"/>
      <c r="D551" s="615"/>
      <c r="E551" s="103" t="s">
        <v>562</v>
      </c>
      <c r="F551" s="104"/>
      <c r="G551" s="104"/>
      <c r="H551" s="104"/>
      <c r="I551" s="104"/>
      <c r="J551" s="104"/>
      <c r="K551" s="104"/>
      <c r="L551" s="105"/>
      <c r="M551" s="103" t="s">
        <v>563</v>
      </c>
      <c r="N551" s="104"/>
      <c r="O551" s="104"/>
      <c r="P551" s="104"/>
      <c r="Q551" s="104"/>
      <c r="R551" s="104"/>
      <c r="S551" s="105"/>
      <c r="T551" s="504" t="s">
        <v>564</v>
      </c>
      <c r="U551" s="505"/>
      <c r="V551" s="505"/>
      <c r="W551" s="506"/>
      <c r="X551" s="616" t="s">
        <v>565</v>
      </c>
      <c r="Y551" s="380"/>
      <c r="Z551" s="380"/>
      <c r="AA551" s="381"/>
      <c r="AB551" s="616" t="s">
        <v>566</v>
      </c>
      <c r="AC551" s="380"/>
      <c r="AD551" s="380"/>
      <c r="AE551" s="381"/>
      <c r="AF551" s="504" t="s">
        <v>564</v>
      </c>
      <c r="AG551" s="505"/>
      <c r="AH551" s="506"/>
      <c r="AI551" s="457"/>
    </row>
    <row r="552" spans="1:35" ht="29.1" customHeight="1">
      <c r="A552" s="617"/>
      <c r="B552" s="618"/>
      <c r="C552" s="618"/>
      <c r="D552" s="619"/>
      <c r="E552" s="103" t="s">
        <v>565</v>
      </c>
      <c r="F552" s="104"/>
      <c r="G552" s="104"/>
      <c r="H552" s="105"/>
      <c r="I552" s="103" t="s">
        <v>566</v>
      </c>
      <c r="J552" s="104"/>
      <c r="K552" s="104"/>
      <c r="L552" s="105"/>
      <c r="M552" s="103" t="s">
        <v>565</v>
      </c>
      <c r="N552" s="104"/>
      <c r="O552" s="105"/>
      <c r="P552" s="103" t="s">
        <v>566</v>
      </c>
      <c r="Q552" s="104"/>
      <c r="R552" s="104"/>
      <c r="S552" s="105"/>
      <c r="T552" s="514"/>
      <c r="U552" s="515"/>
      <c r="V552" s="515"/>
      <c r="W552" s="516"/>
      <c r="X552" s="620"/>
      <c r="Y552" s="621"/>
      <c r="Z552" s="621"/>
      <c r="AA552" s="622"/>
      <c r="AB552" s="620"/>
      <c r="AC552" s="621"/>
      <c r="AD552" s="621"/>
      <c r="AE552" s="622"/>
      <c r="AF552" s="514"/>
      <c r="AG552" s="515"/>
      <c r="AH552" s="516"/>
      <c r="AI552" s="470"/>
    </row>
    <row r="553" spans="1:35" ht="15.6" customHeight="1">
      <c r="A553" s="471" t="s">
        <v>676</v>
      </c>
      <c r="B553" s="472"/>
      <c r="C553" s="472"/>
      <c r="D553" s="473"/>
      <c r="E553" s="127">
        <v>1495</v>
      </c>
      <c r="F553" s="474"/>
      <c r="G553" s="475"/>
      <c r="H553" s="476"/>
      <c r="I553" s="109">
        <v>1496</v>
      </c>
      <c r="J553" s="474"/>
      <c r="K553" s="475"/>
      <c r="L553" s="476"/>
      <c r="M553" s="127">
        <v>1497</v>
      </c>
      <c r="N553" s="474"/>
      <c r="O553" s="476"/>
      <c r="P553" s="109">
        <v>1498</v>
      </c>
      <c r="Q553" s="474"/>
      <c r="R553" s="475"/>
      <c r="S553" s="476"/>
      <c r="T553" s="109">
        <v>1499</v>
      </c>
      <c r="U553" s="474"/>
      <c r="V553" s="475"/>
      <c r="W553" s="476"/>
      <c r="X553" s="127">
        <v>1501</v>
      </c>
      <c r="Y553" s="474"/>
      <c r="Z553" s="475"/>
      <c r="AA553" s="476"/>
      <c r="AB553" s="106">
        <v>1502</v>
      </c>
      <c r="AC553" s="474"/>
      <c r="AD553" s="475"/>
      <c r="AE553" s="476"/>
      <c r="AF553" s="106">
        <v>1503</v>
      </c>
      <c r="AG553" s="474"/>
      <c r="AH553" s="476"/>
      <c r="AI553" s="400" t="s">
        <v>88</v>
      </c>
    </row>
    <row r="554" spans="1:35" ht="15.6" customHeight="1">
      <c r="A554" s="471" t="s">
        <v>568</v>
      </c>
      <c r="B554" s="472"/>
      <c r="C554" s="472"/>
      <c r="D554" s="473"/>
      <c r="E554" s="127">
        <v>1655</v>
      </c>
      <c r="F554" s="474"/>
      <c r="G554" s="475"/>
      <c r="H554" s="476"/>
      <c r="I554" s="109">
        <v>1656</v>
      </c>
      <c r="J554" s="474"/>
      <c r="K554" s="475"/>
      <c r="L554" s="476"/>
      <c r="M554" s="127">
        <v>1504</v>
      </c>
      <c r="N554" s="474"/>
      <c r="O554" s="476"/>
      <c r="P554" s="109">
        <v>1505</v>
      </c>
      <c r="Q554" s="474"/>
      <c r="R554" s="475"/>
      <c r="S554" s="476"/>
      <c r="T554" s="478"/>
      <c r="U554" s="479"/>
      <c r="V554" s="479"/>
      <c r="W554" s="480"/>
      <c r="X554" s="478"/>
      <c r="Y554" s="479"/>
      <c r="Z554" s="479"/>
      <c r="AA554" s="480"/>
      <c r="AB554" s="478"/>
      <c r="AC554" s="479"/>
      <c r="AD554" s="479"/>
      <c r="AE554" s="480"/>
      <c r="AF554" s="478"/>
      <c r="AG554" s="479"/>
      <c r="AH554" s="479"/>
      <c r="AI554" s="400" t="s">
        <v>108</v>
      </c>
    </row>
    <row r="555" spans="1:35" ht="15.6" customHeight="1">
      <c r="A555" s="471" t="s">
        <v>677</v>
      </c>
      <c r="B555" s="472"/>
      <c r="C555" s="472"/>
      <c r="D555" s="473"/>
      <c r="E555" s="478"/>
      <c r="F555" s="479"/>
      <c r="G555" s="479"/>
      <c r="H555" s="480"/>
      <c r="I555" s="478"/>
      <c r="J555" s="479"/>
      <c r="K555" s="479"/>
      <c r="L555" s="480"/>
      <c r="M555" s="478"/>
      <c r="N555" s="479"/>
      <c r="O555" s="479"/>
      <c r="P555" s="478"/>
      <c r="Q555" s="479"/>
      <c r="R555" s="479"/>
      <c r="S555" s="480"/>
      <c r="T555" s="478"/>
      <c r="U555" s="479"/>
      <c r="V555" s="479"/>
      <c r="W555" s="480"/>
      <c r="X555" s="127">
        <v>1506</v>
      </c>
      <c r="Y555" s="474"/>
      <c r="Z555" s="475"/>
      <c r="AA555" s="476"/>
      <c r="AB555" s="106">
        <v>1507</v>
      </c>
      <c r="AC555" s="474"/>
      <c r="AD555" s="475"/>
      <c r="AE555" s="476"/>
      <c r="AF555" s="474"/>
      <c r="AG555" s="475"/>
      <c r="AH555" s="476"/>
      <c r="AI555" s="400" t="s">
        <v>108</v>
      </c>
    </row>
    <row r="556" spans="1:35" ht="15.6" customHeight="1">
      <c r="A556" s="471" t="s">
        <v>678</v>
      </c>
      <c r="B556" s="472"/>
      <c r="C556" s="472"/>
      <c r="D556" s="473"/>
      <c r="E556" s="127">
        <v>1590</v>
      </c>
      <c r="F556" s="474"/>
      <c r="G556" s="475"/>
      <c r="H556" s="476"/>
      <c r="I556" s="109">
        <v>1436</v>
      </c>
      <c r="J556" s="474"/>
      <c r="K556" s="475"/>
      <c r="L556" s="476"/>
      <c r="M556" s="127">
        <v>1437</v>
      </c>
      <c r="N556" s="474"/>
      <c r="O556" s="476"/>
      <c r="P556" s="109">
        <v>1438</v>
      </c>
      <c r="Q556" s="474"/>
      <c r="R556" s="475"/>
      <c r="S556" s="476"/>
      <c r="T556" s="109">
        <v>1439</v>
      </c>
      <c r="U556" s="474"/>
      <c r="V556" s="475"/>
      <c r="W556" s="476"/>
      <c r="X556" s="127">
        <v>1441</v>
      </c>
      <c r="Y556" s="474"/>
      <c r="Z556" s="475"/>
      <c r="AA556" s="476"/>
      <c r="AB556" s="106">
        <v>1442</v>
      </c>
      <c r="AC556" s="474"/>
      <c r="AD556" s="475"/>
      <c r="AE556" s="476"/>
      <c r="AF556" s="106">
        <v>1443</v>
      </c>
      <c r="AG556" s="474"/>
      <c r="AH556" s="476"/>
      <c r="AI556" s="400" t="s">
        <v>88</v>
      </c>
    </row>
    <row r="557" spans="1:35" ht="15.6" customHeight="1">
      <c r="A557" s="471" t="s">
        <v>679</v>
      </c>
      <c r="B557" s="472"/>
      <c r="C557" s="472"/>
      <c r="D557" s="473"/>
      <c r="E557" s="127">
        <v>1444</v>
      </c>
      <c r="F557" s="474"/>
      <c r="G557" s="475"/>
      <c r="H557" s="476"/>
      <c r="I557" s="109">
        <v>1447</v>
      </c>
      <c r="J557" s="474"/>
      <c r="K557" s="475"/>
      <c r="L557" s="476"/>
      <c r="M557" s="127">
        <v>1448</v>
      </c>
      <c r="N557" s="474"/>
      <c r="O557" s="476"/>
      <c r="P557" s="109">
        <v>1449</v>
      </c>
      <c r="Q557" s="474"/>
      <c r="R557" s="475"/>
      <c r="S557" s="476"/>
      <c r="T557" s="109">
        <v>1508</v>
      </c>
      <c r="U557" s="474"/>
      <c r="V557" s="475"/>
      <c r="W557" s="476"/>
      <c r="X557" s="127">
        <v>1509</v>
      </c>
      <c r="Y557" s="474"/>
      <c r="Z557" s="475"/>
      <c r="AA557" s="476"/>
      <c r="AB557" s="106">
        <v>1510</v>
      </c>
      <c r="AC557" s="474"/>
      <c r="AD557" s="475"/>
      <c r="AE557" s="476"/>
      <c r="AF557" s="106">
        <v>1511</v>
      </c>
      <c r="AG557" s="474"/>
      <c r="AH557" s="476"/>
      <c r="AI557" s="400" t="s">
        <v>108</v>
      </c>
    </row>
    <row r="558" spans="1:35" ht="15.6" customHeight="1">
      <c r="A558" s="471" t="s">
        <v>680</v>
      </c>
      <c r="B558" s="472"/>
      <c r="C558" s="472"/>
      <c r="D558" s="473"/>
      <c r="E558" s="127">
        <v>1512</v>
      </c>
      <c r="F558" s="474"/>
      <c r="G558" s="475"/>
      <c r="H558" s="476"/>
      <c r="I558" s="109">
        <v>1513</v>
      </c>
      <c r="J558" s="474"/>
      <c r="K558" s="475"/>
      <c r="L558" s="476"/>
      <c r="M558" s="478"/>
      <c r="N558" s="479"/>
      <c r="O558" s="479"/>
      <c r="P558" s="478"/>
      <c r="Q558" s="479"/>
      <c r="R558" s="479"/>
      <c r="S558" s="480"/>
      <c r="T558" s="109">
        <v>1514</v>
      </c>
      <c r="U558" s="474"/>
      <c r="V558" s="475"/>
      <c r="W558" s="476"/>
      <c r="X558" s="478"/>
      <c r="Y558" s="479"/>
      <c r="Z558" s="479"/>
      <c r="AA558" s="480"/>
      <c r="AB558" s="478"/>
      <c r="AC558" s="479"/>
      <c r="AD558" s="479"/>
      <c r="AE558" s="480"/>
      <c r="AF558" s="478"/>
      <c r="AG558" s="479"/>
      <c r="AH558" s="479"/>
      <c r="AI558" s="400" t="s">
        <v>88</v>
      </c>
    </row>
    <row r="559" spans="1:35" ht="15.6" customHeight="1">
      <c r="A559" s="471" t="s">
        <v>681</v>
      </c>
      <c r="B559" s="472"/>
      <c r="C559" s="472"/>
      <c r="D559" s="473"/>
      <c r="E559" s="127">
        <v>1515</v>
      </c>
      <c r="F559" s="474"/>
      <c r="G559" s="475"/>
      <c r="H559" s="476"/>
      <c r="I559" s="109">
        <v>1516</v>
      </c>
      <c r="J559" s="474"/>
      <c r="K559" s="475"/>
      <c r="L559" s="476"/>
      <c r="M559" s="127">
        <v>1517</v>
      </c>
      <c r="N559" s="474"/>
      <c r="O559" s="476"/>
      <c r="P559" s="109">
        <v>1518</v>
      </c>
      <c r="Q559" s="474"/>
      <c r="R559" s="475"/>
      <c r="S559" s="476"/>
      <c r="T559" s="109">
        <v>1519</v>
      </c>
      <c r="U559" s="474"/>
      <c r="V559" s="475"/>
      <c r="W559" s="476"/>
      <c r="X559" s="127">
        <v>1520</v>
      </c>
      <c r="Y559" s="474"/>
      <c r="Z559" s="475"/>
      <c r="AA559" s="476"/>
      <c r="AB559" s="106">
        <v>1521</v>
      </c>
      <c r="AC559" s="474"/>
      <c r="AD559" s="475"/>
      <c r="AE559" s="476"/>
      <c r="AF559" s="106">
        <v>1522</v>
      </c>
      <c r="AG559" s="474"/>
      <c r="AH559" s="476"/>
      <c r="AI559" s="400" t="s">
        <v>88</v>
      </c>
    </row>
    <row r="560" spans="1:35" ht="15.6" customHeight="1">
      <c r="A560" s="471" t="s">
        <v>3</v>
      </c>
      <c r="B560" s="472"/>
      <c r="C560" s="472"/>
      <c r="D560" s="473"/>
      <c r="E560" s="127">
        <v>1523</v>
      </c>
      <c r="F560" s="397"/>
      <c r="G560" s="398"/>
      <c r="H560" s="399"/>
      <c r="I560" s="109">
        <v>1524</v>
      </c>
      <c r="J560" s="397"/>
      <c r="K560" s="398"/>
      <c r="L560" s="399"/>
      <c r="M560" s="127">
        <v>1525</v>
      </c>
      <c r="N560" s="397"/>
      <c r="O560" s="399"/>
      <c r="P560" s="109">
        <v>1526</v>
      </c>
      <c r="Q560" s="397"/>
      <c r="R560" s="398"/>
      <c r="S560" s="399"/>
      <c r="T560" s="109">
        <v>1527</v>
      </c>
      <c r="U560" s="397"/>
      <c r="V560" s="398"/>
      <c r="W560" s="399"/>
      <c r="X560" s="127">
        <v>1528</v>
      </c>
      <c r="Y560" s="397"/>
      <c r="Z560" s="398"/>
      <c r="AA560" s="399"/>
      <c r="AB560" s="106">
        <v>1529</v>
      </c>
      <c r="AC560" s="397"/>
      <c r="AD560" s="398"/>
      <c r="AE560" s="399"/>
      <c r="AF560" s="106">
        <v>1530</v>
      </c>
      <c r="AG560" s="397"/>
      <c r="AH560" s="399"/>
      <c r="AI560" s="400" t="s">
        <v>88</v>
      </c>
    </row>
    <row r="561" spans="1:35" ht="15.6" customHeight="1">
      <c r="A561" s="471" t="s">
        <v>553</v>
      </c>
      <c r="B561" s="472"/>
      <c r="C561" s="472"/>
      <c r="D561" s="473"/>
      <c r="E561" s="127">
        <v>1531</v>
      </c>
      <c r="F561" s="397"/>
      <c r="G561" s="398"/>
      <c r="H561" s="399"/>
      <c r="I561" s="109">
        <v>1532</v>
      </c>
      <c r="J561" s="397"/>
      <c r="K561" s="398"/>
      <c r="L561" s="399"/>
      <c r="M561" s="127">
        <v>1533</v>
      </c>
      <c r="N561" s="397"/>
      <c r="O561" s="399"/>
      <c r="P561" s="109">
        <v>1534</v>
      </c>
      <c r="Q561" s="397"/>
      <c r="R561" s="398"/>
      <c r="S561" s="399"/>
      <c r="T561" s="109">
        <v>1535</v>
      </c>
      <c r="U561" s="397"/>
      <c r="V561" s="398"/>
      <c r="W561" s="399"/>
      <c r="X561" s="127">
        <v>1536</v>
      </c>
      <c r="Y561" s="397"/>
      <c r="Z561" s="398"/>
      <c r="AA561" s="399"/>
      <c r="AB561" s="106">
        <v>1537</v>
      </c>
      <c r="AC561" s="397"/>
      <c r="AD561" s="398"/>
      <c r="AE561" s="399"/>
      <c r="AF561" s="106">
        <v>1538</v>
      </c>
      <c r="AG561" s="397"/>
      <c r="AH561" s="399"/>
      <c r="AI561" s="400" t="s">
        <v>108</v>
      </c>
    </row>
    <row r="562" spans="1:35" ht="15.6" customHeight="1">
      <c r="A562" s="471" t="s">
        <v>682</v>
      </c>
      <c r="B562" s="472"/>
      <c r="C562" s="472"/>
      <c r="D562" s="473"/>
      <c r="E562" s="127">
        <v>1539</v>
      </c>
      <c r="F562" s="474"/>
      <c r="G562" s="475"/>
      <c r="H562" s="476"/>
      <c r="I562" s="109">
        <v>1540</v>
      </c>
      <c r="J562" s="474"/>
      <c r="K562" s="475"/>
      <c r="L562" s="476"/>
      <c r="M562" s="127">
        <v>1541</v>
      </c>
      <c r="N562" s="474"/>
      <c r="O562" s="476"/>
      <c r="P562" s="109">
        <v>1542</v>
      </c>
      <c r="Q562" s="474"/>
      <c r="R562" s="475"/>
      <c r="S562" s="476"/>
      <c r="T562" s="109">
        <v>1543</v>
      </c>
      <c r="U562" s="474"/>
      <c r="V562" s="475"/>
      <c r="W562" s="476"/>
      <c r="X562" s="127">
        <v>1544</v>
      </c>
      <c r="Y562" s="474"/>
      <c r="Z562" s="475"/>
      <c r="AA562" s="476"/>
      <c r="AB562" s="106">
        <v>1547</v>
      </c>
      <c r="AC562" s="474"/>
      <c r="AD562" s="475"/>
      <c r="AE562" s="476"/>
      <c r="AF562" s="106">
        <v>1548</v>
      </c>
      <c r="AG562" s="474"/>
      <c r="AH562" s="476"/>
      <c r="AI562" s="400" t="s">
        <v>108</v>
      </c>
    </row>
    <row r="563" spans="1:35" ht="15.6" customHeight="1">
      <c r="A563" s="471" t="s">
        <v>683</v>
      </c>
      <c r="B563" s="472"/>
      <c r="C563" s="472"/>
      <c r="D563" s="473"/>
      <c r="E563" s="155">
        <v>1549</v>
      </c>
      <c r="F563" s="474"/>
      <c r="G563" s="475"/>
      <c r="H563" s="476"/>
      <c r="I563" s="181">
        <v>1550</v>
      </c>
      <c r="J563" s="474"/>
      <c r="K563" s="475"/>
      <c r="L563" s="476"/>
      <c r="M563" s="155">
        <v>1551</v>
      </c>
      <c r="N563" s="474"/>
      <c r="O563" s="476"/>
      <c r="P563" s="181">
        <v>1552</v>
      </c>
      <c r="Q563" s="474"/>
      <c r="R563" s="475"/>
      <c r="S563" s="476"/>
      <c r="T563" s="181">
        <v>1553</v>
      </c>
      <c r="U563" s="474"/>
      <c r="V563" s="475"/>
      <c r="W563" s="476"/>
      <c r="X563" s="155">
        <v>1554</v>
      </c>
      <c r="Y563" s="474"/>
      <c r="Z563" s="475"/>
      <c r="AA563" s="476"/>
      <c r="AB563" s="156">
        <v>1555</v>
      </c>
      <c r="AC563" s="474"/>
      <c r="AD563" s="475"/>
      <c r="AE563" s="476"/>
      <c r="AF563" s="156">
        <v>1556</v>
      </c>
      <c r="AG563" s="474"/>
      <c r="AH563" s="476"/>
      <c r="AI563" s="477" t="s">
        <v>108</v>
      </c>
    </row>
    <row r="564" spans="1:35" ht="15.6" customHeight="1">
      <c r="A564" s="471" t="s">
        <v>684</v>
      </c>
      <c r="B564" s="472"/>
      <c r="C564" s="472"/>
      <c r="D564" s="473"/>
      <c r="E564" s="155">
        <v>1557</v>
      </c>
      <c r="F564" s="474"/>
      <c r="G564" s="475"/>
      <c r="H564" s="476"/>
      <c r="I564" s="181">
        <v>1558</v>
      </c>
      <c r="J564" s="474"/>
      <c r="K564" s="475"/>
      <c r="L564" s="476"/>
      <c r="M564" s="478"/>
      <c r="N564" s="479"/>
      <c r="O564" s="479"/>
      <c r="P564" s="478"/>
      <c r="Q564" s="479"/>
      <c r="R564" s="479"/>
      <c r="S564" s="480"/>
      <c r="T564" s="181">
        <v>1559</v>
      </c>
      <c r="U564" s="474"/>
      <c r="V564" s="475"/>
      <c r="W564" s="476"/>
      <c r="X564" s="155">
        <v>1560</v>
      </c>
      <c r="Y564" s="474"/>
      <c r="Z564" s="475"/>
      <c r="AA564" s="476"/>
      <c r="AB564" s="156">
        <v>1561</v>
      </c>
      <c r="AC564" s="474"/>
      <c r="AD564" s="475"/>
      <c r="AE564" s="476"/>
      <c r="AF564" s="156">
        <v>1562</v>
      </c>
      <c r="AG564" s="474"/>
      <c r="AH564" s="476"/>
      <c r="AI564" s="477" t="s">
        <v>108</v>
      </c>
    </row>
    <row r="565" spans="1:35" ht="15.6" customHeight="1">
      <c r="A565" s="471" t="s">
        <v>556</v>
      </c>
      <c r="B565" s="472"/>
      <c r="C565" s="472"/>
      <c r="D565" s="473"/>
      <c r="E565" s="127">
        <v>1563</v>
      </c>
      <c r="F565" s="474"/>
      <c r="G565" s="475"/>
      <c r="H565" s="476"/>
      <c r="I565" s="109">
        <v>1564</v>
      </c>
      <c r="J565" s="474"/>
      <c r="K565" s="475"/>
      <c r="L565" s="476"/>
      <c r="M565" s="127">
        <v>1565</v>
      </c>
      <c r="N565" s="474"/>
      <c r="O565" s="476"/>
      <c r="P565" s="109">
        <v>1566</v>
      </c>
      <c r="Q565" s="474"/>
      <c r="R565" s="475"/>
      <c r="S565" s="476"/>
      <c r="T565" s="109">
        <v>1567</v>
      </c>
      <c r="U565" s="474"/>
      <c r="V565" s="475"/>
      <c r="W565" s="476"/>
      <c r="X565" s="127">
        <v>1568</v>
      </c>
      <c r="Y565" s="474"/>
      <c r="Z565" s="475"/>
      <c r="AA565" s="476"/>
      <c r="AB565" s="106">
        <v>1569</v>
      </c>
      <c r="AC565" s="474"/>
      <c r="AD565" s="475"/>
      <c r="AE565" s="476"/>
      <c r="AF565" s="106">
        <v>1570</v>
      </c>
      <c r="AG565" s="474"/>
      <c r="AH565" s="476"/>
      <c r="AI565" s="400" t="s">
        <v>112</v>
      </c>
    </row>
    <row r="566" spans="1:35" ht="15.6" customHeight="1">
      <c r="A566" s="623" t="s">
        <v>575</v>
      </c>
      <c r="B566" s="624"/>
      <c r="C566" s="624"/>
      <c r="D566" s="625"/>
      <c r="E566" s="135">
        <v>1368</v>
      </c>
      <c r="F566" s="487"/>
      <c r="G566" s="489"/>
      <c r="H566" s="488"/>
      <c r="I566" s="531">
        <v>1371</v>
      </c>
      <c r="J566" s="487"/>
      <c r="K566" s="489"/>
      <c r="L566" s="488"/>
      <c r="M566" s="135">
        <v>1571</v>
      </c>
      <c r="N566" s="487"/>
      <c r="O566" s="488"/>
      <c r="P566" s="531">
        <v>1572</v>
      </c>
      <c r="Q566" s="487"/>
      <c r="R566" s="489"/>
      <c r="S566" s="488"/>
      <c r="T566" s="478"/>
      <c r="U566" s="479"/>
      <c r="V566" s="479"/>
      <c r="W566" s="480"/>
      <c r="X566" s="478"/>
      <c r="Y566" s="479"/>
      <c r="Z566" s="479"/>
      <c r="AA566" s="480"/>
      <c r="AB566" s="478"/>
      <c r="AC566" s="479"/>
      <c r="AD566" s="479"/>
      <c r="AE566" s="480"/>
      <c r="AF566" s="478"/>
      <c r="AG566" s="479"/>
      <c r="AH566" s="479"/>
      <c r="AI566" s="407" t="s">
        <v>112</v>
      </c>
    </row>
    <row r="567" spans="1:35">
      <c r="A567" s="626" t="s">
        <v>685</v>
      </c>
      <c r="B567" s="627"/>
      <c r="C567" s="627"/>
      <c r="D567" s="627"/>
      <c r="E567" s="627"/>
      <c r="F567" s="627"/>
      <c r="G567" s="627"/>
      <c r="H567" s="627"/>
      <c r="I567" s="627"/>
      <c r="J567" s="627"/>
      <c r="K567" s="627"/>
      <c r="L567" s="627"/>
      <c r="M567" s="627"/>
      <c r="N567" s="627"/>
      <c r="O567" s="627"/>
      <c r="P567" s="627"/>
      <c r="Q567" s="627"/>
      <c r="R567" s="627"/>
      <c r="S567" s="627"/>
      <c r="T567" s="627"/>
      <c r="U567" s="627"/>
      <c r="V567" s="627"/>
      <c r="W567" s="627"/>
      <c r="X567" s="627"/>
      <c r="Y567" s="627"/>
      <c r="Z567" s="627"/>
      <c r="AA567" s="627"/>
      <c r="AB567" s="627"/>
      <c r="AC567" s="627"/>
      <c r="AD567" s="627"/>
      <c r="AE567" s="627"/>
      <c r="AF567" s="627"/>
      <c r="AG567" s="627"/>
      <c r="AH567" s="627"/>
      <c r="AI567" s="628"/>
    </row>
    <row r="568" spans="1:35">
      <c r="A568" s="265" t="s">
        <v>686</v>
      </c>
      <c r="B568" s="266"/>
      <c r="C568" s="266"/>
      <c r="D568" s="266"/>
      <c r="E568" s="266"/>
      <c r="F568" s="266"/>
      <c r="G568" s="266"/>
      <c r="H568" s="266"/>
      <c r="I568" s="266"/>
      <c r="J568" s="266"/>
      <c r="K568" s="266"/>
      <c r="L568" s="266"/>
      <c r="M568" s="266"/>
      <c r="N568" s="266"/>
      <c r="O568" s="266"/>
      <c r="P568" s="266"/>
      <c r="Q568" s="266"/>
      <c r="R568" s="266"/>
      <c r="S568" s="266"/>
      <c r="T568" s="266"/>
      <c r="U568" s="266"/>
      <c r="V568" s="266"/>
      <c r="W568" s="266"/>
      <c r="X568" s="266"/>
      <c r="Y568" s="266"/>
      <c r="Z568" s="266"/>
      <c r="AA568" s="266"/>
      <c r="AB568" s="266"/>
      <c r="AC568" s="266"/>
      <c r="AD568" s="266"/>
      <c r="AE568" s="266"/>
      <c r="AF568" s="266"/>
      <c r="AG568" s="266"/>
      <c r="AH568" s="266"/>
      <c r="AI568" s="267"/>
    </row>
    <row r="569" spans="1:35" ht="18.95" customHeight="1">
      <c r="A569" s="535"/>
      <c r="B569" s="536"/>
      <c r="C569" s="536"/>
      <c r="D569" s="536"/>
      <c r="E569" s="536"/>
      <c r="F569" s="536"/>
      <c r="G569" s="536"/>
      <c r="H569" s="536"/>
      <c r="I569" s="536"/>
      <c r="J569" s="536"/>
      <c r="K569" s="536"/>
      <c r="L569" s="536"/>
      <c r="M569" s="536"/>
      <c r="N569" s="536"/>
      <c r="O569" s="536"/>
      <c r="P569" s="536"/>
      <c r="Q569" s="536"/>
      <c r="R569" s="536"/>
      <c r="S569" s="536"/>
      <c r="T569" s="536"/>
      <c r="U569" s="536"/>
      <c r="V569" s="536"/>
      <c r="W569" s="536"/>
      <c r="X569" s="536"/>
      <c r="Y569" s="536"/>
      <c r="Z569" s="536"/>
      <c r="AA569" s="536"/>
      <c r="AB569" s="536"/>
      <c r="AC569" s="537"/>
      <c r="AD569" s="538"/>
      <c r="AE569" s="539" t="s">
        <v>578</v>
      </c>
      <c r="AF569" s="540"/>
      <c r="AG569" s="540"/>
      <c r="AH569" s="541"/>
      <c r="AI569" s="542"/>
    </row>
    <row r="570" spans="1:35" ht="14.45" customHeight="1">
      <c r="A570" s="273" t="s">
        <v>687</v>
      </c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5"/>
      <c r="AD570" s="127">
        <v>1600</v>
      </c>
      <c r="AE570" s="107"/>
      <c r="AF570" s="111"/>
      <c r="AG570" s="111"/>
      <c r="AH570" s="108"/>
      <c r="AI570" s="113" t="s">
        <v>88</v>
      </c>
    </row>
    <row r="571" spans="1:35" ht="14.45" customHeight="1">
      <c r="A571" s="273" t="s">
        <v>688</v>
      </c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5"/>
      <c r="AD571" s="127">
        <v>1819</v>
      </c>
      <c r="AE571" s="107"/>
      <c r="AF571" s="111"/>
      <c r="AG571" s="111"/>
      <c r="AH571" s="108"/>
      <c r="AI571" s="113" t="s">
        <v>88</v>
      </c>
    </row>
    <row r="572" spans="1:35" ht="14.45" customHeight="1">
      <c r="A572" s="273" t="s">
        <v>689</v>
      </c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5"/>
      <c r="AD572" s="127">
        <v>1601</v>
      </c>
      <c r="AE572" s="107"/>
      <c r="AF572" s="111"/>
      <c r="AG572" s="111"/>
      <c r="AH572" s="108"/>
      <c r="AI572" s="113" t="s">
        <v>88</v>
      </c>
    </row>
    <row r="573" spans="1:35" ht="14.45" customHeight="1">
      <c r="A573" s="273" t="s">
        <v>690</v>
      </c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5"/>
      <c r="AD573" s="127">
        <v>1602</v>
      </c>
      <c r="AE573" s="107"/>
      <c r="AF573" s="111"/>
      <c r="AG573" s="111"/>
      <c r="AH573" s="108"/>
      <c r="AI573" s="113" t="s">
        <v>88</v>
      </c>
    </row>
    <row r="574" spans="1:35" ht="14.45" customHeight="1">
      <c r="A574" s="273" t="s">
        <v>691</v>
      </c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5"/>
      <c r="AD574" s="127">
        <v>1603</v>
      </c>
      <c r="AE574" s="107"/>
      <c r="AF574" s="111"/>
      <c r="AG574" s="111"/>
      <c r="AH574" s="108"/>
      <c r="AI574" s="113" t="s">
        <v>88</v>
      </c>
    </row>
    <row r="575" spans="1:35" ht="14.45" customHeight="1">
      <c r="A575" s="273" t="s">
        <v>692</v>
      </c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5"/>
      <c r="AD575" s="127">
        <v>1604</v>
      </c>
      <c r="AE575" s="107"/>
      <c r="AF575" s="111"/>
      <c r="AG575" s="111"/>
      <c r="AH575" s="108"/>
      <c r="AI575" s="113" t="s">
        <v>88</v>
      </c>
    </row>
    <row r="576" spans="1:35" ht="14.45" customHeight="1">
      <c r="A576" s="273" t="s">
        <v>693</v>
      </c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5"/>
      <c r="AD576" s="127">
        <v>1605</v>
      </c>
      <c r="AE576" s="107"/>
      <c r="AF576" s="111"/>
      <c r="AG576" s="111"/>
      <c r="AH576" s="108"/>
      <c r="AI576" s="113" t="s">
        <v>88</v>
      </c>
    </row>
    <row r="577" spans="1:35" ht="14.45" customHeight="1">
      <c r="A577" s="273" t="s">
        <v>694</v>
      </c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5"/>
      <c r="AD577" s="127">
        <v>1606</v>
      </c>
      <c r="AE577" s="107"/>
      <c r="AF577" s="111"/>
      <c r="AG577" s="111"/>
      <c r="AH577" s="108"/>
      <c r="AI577" s="113" t="s">
        <v>88</v>
      </c>
    </row>
    <row r="578" spans="1:35" ht="14.45" customHeight="1">
      <c r="A578" s="273" t="s">
        <v>450</v>
      </c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5"/>
      <c r="AD578" s="127">
        <v>1607</v>
      </c>
      <c r="AE578" s="107"/>
      <c r="AF578" s="111"/>
      <c r="AG578" s="111"/>
      <c r="AH578" s="108"/>
      <c r="AI578" s="113" t="s">
        <v>88</v>
      </c>
    </row>
    <row r="579" spans="1:35" ht="14.45" customHeight="1">
      <c r="A579" s="273" t="s">
        <v>695</v>
      </c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5"/>
      <c r="AD579" s="127">
        <v>1608</v>
      </c>
      <c r="AE579" s="107"/>
      <c r="AF579" s="111"/>
      <c r="AG579" s="111"/>
      <c r="AH579" s="108"/>
      <c r="AI579" s="113" t="s">
        <v>88</v>
      </c>
    </row>
    <row r="580" spans="1:35" ht="14.45" customHeight="1">
      <c r="A580" s="273" t="s">
        <v>696</v>
      </c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5"/>
      <c r="AD580" s="127">
        <v>1609</v>
      </c>
      <c r="AE580" s="107"/>
      <c r="AF580" s="111"/>
      <c r="AG580" s="111"/>
      <c r="AH580" s="108"/>
      <c r="AI580" s="113" t="s">
        <v>88</v>
      </c>
    </row>
    <row r="581" spans="1:35">
      <c r="A581" s="280" t="s">
        <v>697</v>
      </c>
      <c r="B581" s="281"/>
      <c r="C581" s="281"/>
      <c r="D581" s="281"/>
      <c r="E581" s="281"/>
      <c r="F581" s="281"/>
      <c r="G581" s="281"/>
      <c r="H581" s="281"/>
      <c r="I581" s="281"/>
      <c r="J581" s="281"/>
      <c r="K581" s="281"/>
      <c r="L581" s="281"/>
      <c r="M581" s="281"/>
      <c r="N581" s="281"/>
      <c r="O581" s="281"/>
      <c r="P581" s="281"/>
      <c r="Q581" s="281"/>
      <c r="R581" s="281"/>
      <c r="S581" s="281"/>
      <c r="T581" s="281"/>
      <c r="U581" s="281"/>
      <c r="V581" s="281"/>
      <c r="W581" s="281"/>
      <c r="X581" s="281"/>
      <c r="Y581" s="281"/>
      <c r="Z581" s="281"/>
      <c r="AA581" s="281"/>
      <c r="AB581" s="281"/>
      <c r="AC581" s="282"/>
      <c r="AD581" s="127">
        <v>1610</v>
      </c>
      <c r="AE581" s="107"/>
      <c r="AF581" s="111"/>
      <c r="AG581" s="111"/>
      <c r="AH581" s="108"/>
      <c r="AI581" s="113" t="s">
        <v>112</v>
      </c>
    </row>
    <row r="582" spans="1:35" ht="14.45" customHeight="1">
      <c r="A582" s="273" t="s">
        <v>698</v>
      </c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5"/>
      <c r="AD582" s="127">
        <v>1611</v>
      </c>
      <c r="AE582" s="107"/>
      <c r="AF582" s="111"/>
      <c r="AG582" s="111"/>
      <c r="AH582" s="108"/>
      <c r="AI582" s="113" t="s">
        <v>108</v>
      </c>
    </row>
    <row r="583" spans="1:35" ht="14.45" customHeight="1">
      <c r="A583" s="273" t="s">
        <v>699</v>
      </c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5"/>
      <c r="AD583" s="127">
        <v>1612</v>
      </c>
      <c r="AE583" s="107"/>
      <c r="AF583" s="111"/>
      <c r="AG583" s="111"/>
      <c r="AH583" s="108"/>
      <c r="AI583" s="113" t="s">
        <v>108</v>
      </c>
    </row>
    <row r="584" spans="1:35" ht="14.45" customHeight="1">
      <c r="A584" s="273" t="s">
        <v>700</v>
      </c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5"/>
      <c r="AD584" s="127">
        <v>1613</v>
      </c>
      <c r="AE584" s="107"/>
      <c r="AF584" s="111"/>
      <c r="AG584" s="111"/>
      <c r="AH584" s="108"/>
      <c r="AI584" s="113" t="s">
        <v>108</v>
      </c>
    </row>
    <row r="585" spans="1:35" ht="14.45" customHeight="1">
      <c r="A585" s="273" t="s">
        <v>701</v>
      </c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5"/>
      <c r="AD585" s="127">
        <v>1614</v>
      </c>
      <c r="AE585" s="107"/>
      <c r="AF585" s="111"/>
      <c r="AG585" s="111"/>
      <c r="AH585" s="108"/>
      <c r="AI585" s="113" t="s">
        <v>108</v>
      </c>
    </row>
    <row r="586" spans="1:35" ht="14.45" customHeight="1">
      <c r="A586" s="273" t="s">
        <v>702</v>
      </c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5"/>
      <c r="AD586" s="127">
        <v>1820</v>
      </c>
      <c r="AE586" s="107"/>
      <c r="AF586" s="111"/>
      <c r="AG586" s="111"/>
      <c r="AH586" s="108"/>
      <c r="AI586" s="113" t="s">
        <v>108</v>
      </c>
    </row>
    <row r="587" spans="1:35" ht="14.45" customHeight="1">
      <c r="A587" s="273" t="s">
        <v>703</v>
      </c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5"/>
      <c r="AD587" s="127">
        <v>1615</v>
      </c>
      <c r="AE587" s="107"/>
      <c r="AF587" s="111"/>
      <c r="AG587" s="111"/>
      <c r="AH587" s="108"/>
      <c r="AI587" s="113" t="s">
        <v>108</v>
      </c>
    </row>
    <row r="588" spans="1:35" ht="14.45" customHeight="1">
      <c r="A588" s="273" t="s">
        <v>704</v>
      </c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5"/>
      <c r="AD588" s="127">
        <v>1616</v>
      </c>
      <c r="AE588" s="107"/>
      <c r="AF588" s="111"/>
      <c r="AG588" s="111"/>
      <c r="AH588" s="108"/>
      <c r="AI588" s="113" t="s">
        <v>108</v>
      </c>
    </row>
    <row r="589" spans="1:35" ht="14.45" customHeight="1">
      <c r="A589" s="273" t="s">
        <v>705</v>
      </c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5"/>
      <c r="AD589" s="127">
        <v>1617</v>
      </c>
      <c r="AE589" s="107"/>
      <c r="AF589" s="111"/>
      <c r="AG589" s="111"/>
      <c r="AH589" s="108"/>
      <c r="AI589" s="113" t="s">
        <v>108</v>
      </c>
    </row>
    <row r="590" spans="1:35" ht="14.45" customHeight="1">
      <c r="A590" s="273" t="s">
        <v>706</v>
      </c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5"/>
      <c r="AD590" s="127">
        <v>1618</v>
      </c>
      <c r="AE590" s="107"/>
      <c r="AF590" s="111"/>
      <c r="AG590" s="111"/>
      <c r="AH590" s="108"/>
      <c r="AI590" s="113" t="s">
        <v>108</v>
      </c>
    </row>
    <row r="591" spans="1:35" ht="14.45" customHeight="1">
      <c r="A591" s="273" t="s">
        <v>707</v>
      </c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5"/>
      <c r="AD591" s="127">
        <v>1620</v>
      </c>
      <c r="AE591" s="107"/>
      <c r="AF591" s="111"/>
      <c r="AG591" s="111"/>
      <c r="AH591" s="108"/>
      <c r="AI591" s="113" t="s">
        <v>108</v>
      </c>
    </row>
    <row r="592" spans="1:35" ht="14.45" customHeight="1">
      <c r="A592" s="273" t="s">
        <v>708</v>
      </c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5"/>
      <c r="AD592" s="127">
        <v>1621</v>
      </c>
      <c r="AE592" s="107"/>
      <c r="AF592" s="111"/>
      <c r="AG592" s="111"/>
      <c r="AH592" s="108"/>
      <c r="AI592" s="113" t="s">
        <v>108</v>
      </c>
    </row>
    <row r="593" spans="1:35" ht="14.45" customHeight="1">
      <c r="A593" s="273" t="s">
        <v>709</v>
      </c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5"/>
      <c r="AD593" s="127">
        <v>1622</v>
      </c>
      <c r="AE593" s="107"/>
      <c r="AF593" s="111"/>
      <c r="AG593" s="111"/>
      <c r="AH593" s="108"/>
      <c r="AI593" s="113" t="s">
        <v>108</v>
      </c>
    </row>
    <row r="594" spans="1:35" ht="14.45" customHeight="1">
      <c r="A594" s="273" t="s">
        <v>481</v>
      </c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5"/>
      <c r="AD594" s="127">
        <v>1623</v>
      </c>
      <c r="AE594" s="107"/>
      <c r="AF594" s="111"/>
      <c r="AG594" s="111"/>
      <c r="AH594" s="108"/>
      <c r="AI594" s="113" t="s">
        <v>108</v>
      </c>
    </row>
    <row r="595" spans="1:35" ht="14.45" customHeight="1">
      <c r="A595" s="273" t="s">
        <v>710</v>
      </c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5"/>
      <c r="AD595" s="127">
        <v>1624</v>
      </c>
      <c r="AE595" s="107"/>
      <c r="AF595" s="111"/>
      <c r="AG595" s="111"/>
      <c r="AH595" s="108"/>
      <c r="AI595" s="113" t="s">
        <v>108</v>
      </c>
    </row>
    <row r="596" spans="1:35" ht="14.45" customHeight="1">
      <c r="A596" s="273" t="s">
        <v>711</v>
      </c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5"/>
      <c r="AD596" s="127">
        <v>1625</v>
      </c>
      <c r="AE596" s="107"/>
      <c r="AF596" s="111"/>
      <c r="AG596" s="111"/>
      <c r="AH596" s="108"/>
      <c r="AI596" s="113" t="s">
        <v>108</v>
      </c>
    </row>
    <row r="597" spans="1:35" ht="14.45" customHeight="1">
      <c r="A597" s="273" t="s">
        <v>712</v>
      </c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5"/>
      <c r="AD597" s="127">
        <v>1626</v>
      </c>
      <c r="AE597" s="107"/>
      <c r="AF597" s="111"/>
      <c r="AG597" s="111"/>
      <c r="AH597" s="108"/>
      <c r="AI597" s="113" t="s">
        <v>108</v>
      </c>
    </row>
    <row r="598" spans="1:35" ht="14.45" customHeight="1">
      <c r="A598" s="273" t="s">
        <v>713</v>
      </c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5"/>
      <c r="AD598" s="127">
        <v>1627</v>
      </c>
      <c r="AE598" s="107"/>
      <c r="AF598" s="111"/>
      <c r="AG598" s="111"/>
      <c r="AH598" s="108"/>
      <c r="AI598" s="113" t="s">
        <v>108</v>
      </c>
    </row>
    <row r="599" spans="1:35" ht="14.45" customHeight="1">
      <c r="A599" s="273" t="s">
        <v>714</v>
      </c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5"/>
      <c r="AD599" s="127">
        <v>1628</v>
      </c>
      <c r="AE599" s="107"/>
      <c r="AF599" s="111"/>
      <c r="AG599" s="111"/>
      <c r="AH599" s="108"/>
      <c r="AI599" s="113" t="s">
        <v>108</v>
      </c>
    </row>
    <row r="600" spans="1:35">
      <c r="A600" s="280" t="s">
        <v>715</v>
      </c>
      <c r="B600" s="281"/>
      <c r="C600" s="281"/>
      <c r="D600" s="281"/>
      <c r="E600" s="281"/>
      <c r="F600" s="281"/>
      <c r="G600" s="281"/>
      <c r="H600" s="281"/>
      <c r="I600" s="281"/>
      <c r="J600" s="281"/>
      <c r="K600" s="281"/>
      <c r="L600" s="281"/>
      <c r="M600" s="281"/>
      <c r="N600" s="281"/>
      <c r="O600" s="281"/>
      <c r="P600" s="281"/>
      <c r="Q600" s="281"/>
      <c r="R600" s="281"/>
      <c r="S600" s="281"/>
      <c r="T600" s="281"/>
      <c r="U600" s="281"/>
      <c r="V600" s="281"/>
      <c r="W600" s="281"/>
      <c r="X600" s="281"/>
      <c r="Y600" s="281"/>
      <c r="Z600" s="281"/>
      <c r="AA600" s="281"/>
      <c r="AB600" s="281"/>
      <c r="AC600" s="282"/>
      <c r="AD600" s="127">
        <v>1629</v>
      </c>
      <c r="AE600" s="107"/>
      <c r="AF600" s="111"/>
      <c r="AG600" s="111"/>
      <c r="AH600" s="108"/>
      <c r="AI600" s="113" t="s">
        <v>112</v>
      </c>
    </row>
    <row r="601" spans="1:35">
      <c r="A601" s="410" t="s">
        <v>716</v>
      </c>
      <c r="B601" s="411"/>
      <c r="C601" s="411"/>
      <c r="D601" s="411"/>
      <c r="E601" s="411"/>
      <c r="F601" s="411"/>
      <c r="G601" s="411"/>
      <c r="H601" s="411"/>
      <c r="I601" s="411"/>
      <c r="J601" s="411"/>
      <c r="K601" s="411"/>
      <c r="L601" s="411"/>
      <c r="M601" s="411"/>
      <c r="N601" s="411"/>
      <c r="O601" s="411"/>
      <c r="P601" s="411"/>
      <c r="Q601" s="411"/>
      <c r="R601" s="411"/>
      <c r="S601" s="411"/>
      <c r="T601" s="411"/>
      <c r="U601" s="411"/>
      <c r="V601" s="411"/>
      <c r="W601" s="411"/>
      <c r="X601" s="411"/>
      <c r="Y601" s="411"/>
      <c r="Z601" s="411"/>
      <c r="AA601" s="411"/>
      <c r="AB601" s="411"/>
      <c r="AC601" s="412"/>
      <c r="AD601" s="135">
        <v>1630</v>
      </c>
      <c r="AE601" s="291"/>
      <c r="AF601" s="292"/>
      <c r="AG601" s="292"/>
      <c r="AH601" s="293"/>
      <c r="AI601" s="158" t="s">
        <v>112</v>
      </c>
    </row>
    <row r="602" spans="1:35">
      <c r="A602" s="629" t="s">
        <v>717</v>
      </c>
      <c r="B602" s="630"/>
      <c r="C602" s="630"/>
      <c r="D602" s="630"/>
      <c r="E602" s="630"/>
      <c r="F602" s="630"/>
      <c r="G602" s="630"/>
      <c r="H602" s="630"/>
      <c r="I602" s="630"/>
      <c r="J602" s="630"/>
      <c r="K602" s="630"/>
      <c r="L602" s="630"/>
      <c r="M602" s="630"/>
      <c r="N602" s="630"/>
      <c r="O602" s="630"/>
      <c r="P602" s="630"/>
      <c r="Q602" s="630"/>
      <c r="R602" s="630"/>
      <c r="S602" s="630"/>
      <c r="T602" s="630"/>
      <c r="U602" s="630"/>
      <c r="V602" s="630"/>
      <c r="W602" s="630"/>
      <c r="X602" s="630"/>
      <c r="Y602" s="630"/>
      <c r="Z602" s="630"/>
      <c r="AA602" s="630"/>
      <c r="AB602" s="630"/>
      <c r="AC602" s="630"/>
      <c r="AD602" s="630"/>
      <c r="AE602" s="630"/>
      <c r="AF602" s="630"/>
      <c r="AG602" s="630"/>
      <c r="AH602" s="630"/>
      <c r="AI602" s="631"/>
    </row>
    <row r="603" spans="1:35">
      <c r="A603" s="532" t="s">
        <v>718</v>
      </c>
      <c r="B603" s="533"/>
      <c r="C603" s="533"/>
      <c r="D603" s="533"/>
      <c r="E603" s="533"/>
      <c r="F603" s="533"/>
      <c r="G603" s="533"/>
      <c r="H603" s="533"/>
      <c r="I603" s="533"/>
      <c r="J603" s="533"/>
      <c r="K603" s="533"/>
      <c r="L603" s="533"/>
      <c r="M603" s="533"/>
      <c r="N603" s="533"/>
      <c r="O603" s="533"/>
      <c r="P603" s="533"/>
      <c r="Q603" s="533"/>
      <c r="R603" s="533"/>
      <c r="S603" s="533"/>
      <c r="T603" s="533"/>
      <c r="U603" s="533"/>
      <c r="V603" s="533"/>
      <c r="W603" s="533"/>
      <c r="X603" s="533"/>
      <c r="Y603" s="533"/>
      <c r="Z603" s="533"/>
      <c r="AA603" s="533"/>
      <c r="AB603" s="533"/>
      <c r="AC603" s="533"/>
      <c r="AD603" s="533"/>
      <c r="AE603" s="533"/>
      <c r="AF603" s="533"/>
      <c r="AG603" s="533"/>
      <c r="AH603" s="533"/>
      <c r="AI603" s="534"/>
    </row>
    <row r="604" spans="1:35" ht="14.45" customHeight="1">
      <c r="A604" s="273" t="s">
        <v>719</v>
      </c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5"/>
      <c r="AD604" s="127">
        <v>1580</v>
      </c>
      <c r="AE604" s="107"/>
      <c r="AF604" s="111"/>
      <c r="AG604" s="111"/>
      <c r="AH604" s="108"/>
      <c r="AI604" s="113" t="s">
        <v>88</v>
      </c>
    </row>
    <row r="605" spans="1:35" ht="14.45" customHeight="1">
      <c r="A605" s="273" t="s">
        <v>720</v>
      </c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5"/>
      <c r="AD605" s="127">
        <v>1582</v>
      </c>
      <c r="AE605" s="107"/>
      <c r="AF605" s="111"/>
      <c r="AG605" s="111"/>
      <c r="AH605" s="108"/>
      <c r="AI605" s="113" t="s">
        <v>108</v>
      </c>
    </row>
    <row r="606" spans="1:35" ht="14.45" customHeight="1">
      <c r="A606" s="273" t="s">
        <v>721</v>
      </c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5"/>
      <c r="AD606" s="127">
        <v>1573</v>
      </c>
      <c r="AE606" s="107"/>
      <c r="AF606" s="111"/>
      <c r="AG606" s="111"/>
      <c r="AH606" s="108"/>
      <c r="AI606" s="113" t="s">
        <v>88</v>
      </c>
    </row>
    <row r="607" spans="1:35" ht="14.45" customHeight="1">
      <c r="A607" s="273" t="s">
        <v>722</v>
      </c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5"/>
      <c r="AD607" s="127">
        <v>1574</v>
      </c>
      <c r="AE607" s="107"/>
      <c r="AF607" s="111"/>
      <c r="AG607" s="111"/>
      <c r="AH607" s="108"/>
      <c r="AI607" s="113" t="s">
        <v>88</v>
      </c>
    </row>
    <row r="608" spans="1:35" ht="14.45" customHeight="1">
      <c r="A608" s="273" t="s">
        <v>723</v>
      </c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5"/>
      <c r="AD608" s="127">
        <v>1575</v>
      </c>
      <c r="AE608" s="107"/>
      <c r="AF608" s="111"/>
      <c r="AG608" s="111"/>
      <c r="AH608" s="108"/>
      <c r="AI608" s="113" t="s">
        <v>108</v>
      </c>
    </row>
    <row r="609" spans="1:35" ht="14.45" customHeight="1">
      <c r="A609" s="273" t="s">
        <v>724</v>
      </c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5"/>
      <c r="AD609" s="127">
        <v>1712</v>
      </c>
      <c r="AE609" s="107"/>
      <c r="AF609" s="111"/>
      <c r="AG609" s="111"/>
      <c r="AH609" s="108"/>
      <c r="AI609" s="113" t="s">
        <v>88</v>
      </c>
    </row>
    <row r="610" spans="1:35" ht="14.45" customHeight="1">
      <c r="A610" s="273" t="s">
        <v>521</v>
      </c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5"/>
      <c r="AD610" s="127">
        <v>1713</v>
      </c>
      <c r="AE610" s="107"/>
      <c r="AF610" s="111"/>
      <c r="AG610" s="111"/>
      <c r="AH610" s="108"/>
      <c r="AI610" s="113" t="s">
        <v>108</v>
      </c>
    </row>
    <row r="611" spans="1:35" ht="14.45" customHeight="1">
      <c r="A611" s="273" t="s">
        <v>713</v>
      </c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5"/>
      <c r="AD611" s="127">
        <v>1714</v>
      </c>
      <c r="AE611" s="107"/>
      <c r="AF611" s="111"/>
      <c r="AG611" s="111"/>
      <c r="AH611" s="108"/>
      <c r="AI611" s="113" t="s">
        <v>88</v>
      </c>
    </row>
    <row r="612" spans="1:35" ht="14.45" customHeight="1">
      <c r="A612" s="273" t="s">
        <v>725</v>
      </c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5"/>
      <c r="AD612" s="127">
        <v>1576</v>
      </c>
      <c r="AE612" s="107"/>
      <c r="AF612" s="111"/>
      <c r="AG612" s="111"/>
      <c r="AH612" s="108"/>
      <c r="AI612" s="113" t="s">
        <v>108</v>
      </c>
    </row>
    <row r="613" spans="1:35" ht="14.45" customHeight="1">
      <c r="A613" s="273" t="s">
        <v>695</v>
      </c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5"/>
      <c r="AD613" s="127">
        <v>1715</v>
      </c>
      <c r="AE613" s="107"/>
      <c r="AF613" s="111"/>
      <c r="AG613" s="111"/>
      <c r="AH613" s="108"/>
      <c r="AI613" s="113" t="s">
        <v>108</v>
      </c>
    </row>
    <row r="614" spans="1:35" ht="14.45" customHeight="1">
      <c r="A614" s="273" t="s">
        <v>726</v>
      </c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5"/>
      <c r="AD614" s="127">
        <v>1577</v>
      </c>
      <c r="AE614" s="107"/>
      <c r="AF614" s="111"/>
      <c r="AG614" s="111"/>
      <c r="AH614" s="108"/>
      <c r="AI614" s="113" t="s">
        <v>108</v>
      </c>
    </row>
    <row r="615" spans="1:35" ht="14.45" customHeight="1">
      <c r="A615" s="273" t="s">
        <v>696</v>
      </c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5"/>
      <c r="AD615" s="127">
        <v>1716</v>
      </c>
      <c r="AE615" s="107"/>
      <c r="AF615" s="111"/>
      <c r="AG615" s="111"/>
      <c r="AH615" s="108"/>
      <c r="AI615" s="113" t="s">
        <v>108</v>
      </c>
    </row>
    <row r="616" spans="1:35" ht="14.45" customHeight="1">
      <c r="A616" s="273" t="s">
        <v>727</v>
      </c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5"/>
      <c r="AD616" s="127">
        <v>1578</v>
      </c>
      <c r="AE616" s="107"/>
      <c r="AF616" s="111"/>
      <c r="AG616" s="111"/>
      <c r="AH616" s="108"/>
      <c r="AI616" s="113" t="s">
        <v>108</v>
      </c>
    </row>
    <row r="617" spans="1:35" ht="14.45" customHeight="1">
      <c r="A617" s="273" t="s">
        <v>530</v>
      </c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5"/>
      <c r="AD617" s="127">
        <v>1584</v>
      </c>
      <c r="AE617" s="107"/>
      <c r="AF617" s="111"/>
      <c r="AG617" s="111"/>
      <c r="AH617" s="108"/>
      <c r="AI617" s="113" t="s">
        <v>88</v>
      </c>
    </row>
    <row r="618" spans="1:35" ht="14.45" customHeight="1">
      <c r="A618" s="273" t="s">
        <v>531</v>
      </c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5"/>
      <c r="AD618" s="127">
        <v>1585</v>
      </c>
      <c r="AE618" s="107"/>
      <c r="AF618" s="111"/>
      <c r="AG618" s="111"/>
      <c r="AH618" s="108"/>
      <c r="AI618" s="113" t="s">
        <v>108</v>
      </c>
    </row>
    <row r="619" spans="1:35">
      <c r="A619" s="280" t="s">
        <v>728</v>
      </c>
      <c r="B619" s="281"/>
      <c r="C619" s="281"/>
      <c r="D619" s="281"/>
      <c r="E619" s="281"/>
      <c r="F619" s="281"/>
      <c r="G619" s="281"/>
      <c r="H619" s="281"/>
      <c r="I619" s="281"/>
      <c r="J619" s="281"/>
      <c r="K619" s="281"/>
      <c r="L619" s="281"/>
      <c r="M619" s="281"/>
      <c r="N619" s="281"/>
      <c r="O619" s="281"/>
      <c r="P619" s="281"/>
      <c r="Q619" s="281"/>
      <c r="R619" s="281"/>
      <c r="S619" s="281"/>
      <c r="T619" s="281"/>
      <c r="U619" s="281"/>
      <c r="V619" s="281"/>
      <c r="W619" s="281"/>
      <c r="X619" s="281"/>
      <c r="Y619" s="281"/>
      <c r="Z619" s="281"/>
      <c r="AA619" s="281"/>
      <c r="AB619" s="281"/>
      <c r="AC619" s="282"/>
      <c r="AD619" s="127">
        <v>1581</v>
      </c>
      <c r="AE619" s="107"/>
      <c r="AF619" s="111"/>
      <c r="AG619" s="111"/>
      <c r="AH619" s="108"/>
      <c r="AI619" s="113" t="s">
        <v>112</v>
      </c>
    </row>
    <row r="620" spans="1:35">
      <c r="A620" s="410" t="s">
        <v>729</v>
      </c>
      <c r="B620" s="411"/>
      <c r="C620" s="411"/>
      <c r="D620" s="411"/>
      <c r="E620" s="411"/>
      <c r="F620" s="411"/>
      <c r="G620" s="411"/>
      <c r="H620" s="411"/>
      <c r="I620" s="411"/>
      <c r="J620" s="411"/>
      <c r="K620" s="411"/>
      <c r="L620" s="411"/>
      <c r="M620" s="411"/>
      <c r="N620" s="411"/>
      <c r="O620" s="411"/>
      <c r="P620" s="411"/>
      <c r="Q620" s="411"/>
      <c r="R620" s="411"/>
      <c r="S620" s="411"/>
      <c r="T620" s="411"/>
      <c r="U620" s="411"/>
      <c r="V620" s="411"/>
      <c r="W620" s="411"/>
      <c r="X620" s="411"/>
      <c r="Y620" s="411"/>
      <c r="Z620" s="411"/>
      <c r="AA620" s="411"/>
      <c r="AB620" s="411"/>
      <c r="AC620" s="412"/>
      <c r="AD620" s="135">
        <v>1583</v>
      </c>
      <c r="AE620" s="291"/>
      <c r="AF620" s="292"/>
      <c r="AG620" s="292"/>
      <c r="AH620" s="293"/>
      <c r="AI620" s="158" t="s">
        <v>112</v>
      </c>
    </row>
    <row r="621" spans="1:35">
      <c r="A621" s="300" t="s">
        <v>730</v>
      </c>
      <c r="B621" s="301"/>
      <c r="C621" s="301"/>
      <c r="D621" s="301"/>
      <c r="E621" s="301"/>
      <c r="F621" s="301"/>
      <c r="G621" s="301"/>
      <c r="H621" s="301"/>
      <c r="I621" s="301"/>
      <c r="J621" s="301"/>
      <c r="K621" s="301"/>
      <c r="L621" s="301"/>
      <c r="M621" s="301"/>
      <c r="N621" s="301"/>
      <c r="O621" s="301"/>
      <c r="P621" s="301"/>
      <c r="Q621" s="301"/>
      <c r="R621" s="301"/>
      <c r="S621" s="301"/>
      <c r="T621" s="301"/>
      <c r="U621" s="301"/>
      <c r="V621" s="301"/>
      <c r="W621" s="301"/>
      <c r="X621" s="301"/>
      <c r="Y621" s="301"/>
      <c r="Z621" s="301"/>
      <c r="AA621" s="301"/>
      <c r="AB621" s="301"/>
      <c r="AC621" s="301"/>
      <c r="AD621" s="301"/>
      <c r="AE621" s="301"/>
      <c r="AF621" s="301"/>
      <c r="AG621" s="301"/>
      <c r="AH621" s="301"/>
      <c r="AI621" s="302"/>
    </row>
    <row r="622" spans="1:35">
      <c r="A622" s="265" t="s">
        <v>731</v>
      </c>
      <c r="B622" s="266"/>
      <c r="C622" s="266"/>
      <c r="D622" s="266"/>
      <c r="E622" s="266"/>
      <c r="F622" s="266"/>
      <c r="G622" s="266"/>
      <c r="H622" s="266"/>
      <c r="I622" s="266"/>
      <c r="J622" s="266"/>
      <c r="K622" s="266"/>
      <c r="L622" s="266"/>
      <c r="M622" s="266"/>
      <c r="N622" s="266"/>
      <c r="O622" s="266"/>
      <c r="P622" s="266"/>
      <c r="Q622" s="266"/>
      <c r="R622" s="266"/>
      <c r="S622" s="266"/>
      <c r="T622" s="266"/>
      <c r="U622" s="266"/>
      <c r="V622" s="266"/>
      <c r="W622" s="266"/>
      <c r="X622" s="266"/>
      <c r="Y622" s="266"/>
      <c r="Z622" s="266"/>
      <c r="AA622" s="266"/>
      <c r="AB622" s="266"/>
      <c r="AC622" s="266"/>
      <c r="AD622" s="266"/>
      <c r="AE622" s="266"/>
      <c r="AF622" s="266"/>
      <c r="AG622" s="266"/>
      <c r="AH622" s="266"/>
      <c r="AI622" s="267"/>
    </row>
    <row r="623" spans="1:35" ht="20.100000000000001" customHeight="1">
      <c r="A623" s="303" t="s">
        <v>732</v>
      </c>
      <c r="B623" s="304"/>
      <c r="C623" s="304"/>
      <c r="D623" s="304"/>
      <c r="E623" s="304"/>
      <c r="F623" s="304"/>
      <c r="G623" s="304"/>
      <c r="H623" s="304"/>
      <c r="I623" s="304"/>
      <c r="J623" s="304"/>
      <c r="K623" s="304"/>
      <c r="L623" s="304"/>
      <c r="M623" s="304"/>
      <c r="N623" s="304"/>
      <c r="O623" s="304"/>
      <c r="P623" s="304"/>
      <c r="Q623" s="304"/>
      <c r="R623" s="304"/>
      <c r="S623" s="304"/>
      <c r="T623" s="304"/>
      <c r="U623" s="304"/>
      <c r="V623" s="304"/>
      <c r="W623" s="305"/>
      <c r="X623" s="306">
        <v>1784</v>
      </c>
      <c r="Y623" s="632"/>
      <c r="Z623" s="633"/>
      <c r="AA623" s="633"/>
      <c r="AB623" s="633"/>
      <c r="AC623" s="634"/>
      <c r="AD623" s="632"/>
      <c r="AE623" s="633"/>
      <c r="AF623" s="633"/>
      <c r="AG623" s="633"/>
      <c r="AH623" s="633"/>
      <c r="AI623" s="635"/>
    </row>
    <row r="624" spans="1:35">
      <c r="A624" s="636" t="s">
        <v>733</v>
      </c>
      <c r="B624" s="637"/>
      <c r="C624" s="637"/>
      <c r="D624" s="637"/>
      <c r="E624" s="637"/>
      <c r="F624" s="637"/>
      <c r="G624" s="637"/>
      <c r="H624" s="637"/>
      <c r="I624" s="637"/>
      <c r="J624" s="637"/>
      <c r="K624" s="637"/>
      <c r="L624" s="637"/>
      <c r="M624" s="637"/>
      <c r="N624" s="637"/>
      <c r="O624" s="637"/>
      <c r="P624" s="637"/>
      <c r="Q624" s="637"/>
      <c r="R624" s="637"/>
      <c r="S624" s="637"/>
      <c r="T624" s="637"/>
      <c r="U624" s="637"/>
      <c r="V624" s="637"/>
      <c r="W624" s="638"/>
      <c r="X624" s="170" t="s">
        <v>734</v>
      </c>
      <c r="Y624" s="100"/>
      <c r="Z624" s="100"/>
      <c r="AA624" s="100"/>
      <c r="AB624" s="100"/>
      <c r="AC624" s="171"/>
      <c r="AD624" s="639" t="s">
        <v>735</v>
      </c>
      <c r="AE624" s="640"/>
      <c r="AF624" s="640"/>
      <c r="AG624" s="640"/>
      <c r="AH624" s="641"/>
      <c r="AI624" s="642"/>
    </row>
    <row r="625" spans="1:35" ht="18.600000000000001" customHeight="1">
      <c r="A625" s="273" t="s">
        <v>736</v>
      </c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5"/>
      <c r="X625" s="127">
        <v>1785</v>
      </c>
      <c r="Y625" s="121"/>
      <c r="Z625" s="123"/>
      <c r="AA625" s="123"/>
      <c r="AB625" s="123"/>
      <c r="AC625" s="122"/>
      <c r="AD625" s="127">
        <v>1801</v>
      </c>
      <c r="AE625" s="121"/>
      <c r="AF625" s="123"/>
      <c r="AG625" s="123"/>
      <c r="AH625" s="122"/>
      <c r="AI625" s="113"/>
    </row>
    <row r="626" spans="1:35">
      <c r="A626" s="273" t="s">
        <v>737</v>
      </c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5"/>
      <c r="X626" s="127">
        <v>1798</v>
      </c>
      <c r="Y626" s="107"/>
      <c r="Z626" s="111"/>
      <c r="AA626" s="111"/>
      <c r="AB626" s="111"/>
      <c r="AC626" s="108"/>
      <c r="AD626" s="127">
        <v>1799</v>
      </c>
      <c r="AE626" s="182"/>
      <c r="AF626" s="183"/>
      <c r="AG626" s="183"/>
      <c r="AH626" s="643"/>
      <c r="AI626" s="113" t="s">
        <v>88</v>
      </c>
    </row>
    <row r="627" spans="1:35">
      <c r="A627" s="273" t="s">
        <v>738</v>
      </c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5"/>
      <c r="X627" s="127">
        <v>1786</v>
      </c>
      <c r="Y627" s="107"/>
      <c r="Z627" s="111"/>
      <c r="AA627" s="111"/>
      <c r="AB627" s="111"/>
      <c r="AC627" s="108"/>
      <c r="AD627" s="127">
        <v>1802</v>
      </c>
      <c r="AE627" s="107"/>
      <c r="AF627" s="111"/>
      <c r="AG627" s="111"/>
      <c r="AH627" s="108"/>
      <c r="AI627" s="113" t="s">
        <v>88</v>
      </c>
    </row>
    <row r="628" spans="1:35">
      <c r="A628" s="223" t="s">
        <v>739</v>
      </c>
      <c r="B628" s="220"/>
      <c r="C628" s="220"/>
      <c r="D628" s="220"/>
      <c r="E628" s="220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0"/>
      <c r="AA628" s="220"/>
      <c r="AB628" s="220"/>
      <c r="AC628" s="220"/>
      <c r="AD628" s="220"/>
      <c r="AE628" s="220"/>
      <c r="AF628" s="220"/>
      <c r="AG628" s="220"/>
      <c r="AH628" s="220"/>
      <c r="AI628" s="221"/>
    </row>
    <row r="629" spans="1:35">
      <c r="A629" s="273" t="s">
        <v>740</v>
      </c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5"/>
      <c r="AD629" s="127">
        <v>1787</v>
      </c>
      <c r="AE629" s="107"/>
      <c r="AF629" s="111"/>
      <c r="AG629" s="111"/>
      <c r="AH629" s="108"/>
      <c r="AI629" s="113" t="s">
        <v>108</v>
      </c>
    </row>
    <row r="630" spans="1:35">
      <c r="A630" s="273" t="s">
        <v>741</v>
      </c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5"/>
      <c r="AD630" s="127">
        <v>1788</v>
      </c>
      <c r="AE630" s="107"/>
      <c r="AF630" s="111"/>
      <c r="AG630" s="111"/>
      <c r="AH630" s="108"/>
      <c r="AI630" s="113" t="s">
        <v>112</v>
      </c>
    </row>
    <row r="631" spans="1:35">
      <c r="A631" s="223" t="s">
        <v>742</v>
      </c>
      <c r="B631" s="220"/>
      <c r="C631" s="220"/>
      <c r="D631" s="220"/>
      <c r="E631" s="220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0"/>
      <c r="AA631" s="220"/>
      <c r="AB631" s="220"/>
      <c r="AC631" s="220"/>
      <c r="AD631" s="220"/>
      <c r="AE631" s="220"/>
      <c r="AF631" s="220"/>
      <c r="AG631" s="220"/>
      <c r="AH631" s="220"/>
      <c r="AI631" s="221"/>
    </row>
    <row r="632" spans="1:35" s="360" customFormat="1" ht="23.1" customHeight="1">
      <c r="A632" s="644" t="s">
        <v>4</v>
      </c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  <c r="AA632" s="119"/>
      <c r="AB632" s="119"/>
      <c r="AC632" s="120"/>
      <c r="AD632" s="358">
        <v>1789</v>
      </c>
      <c r="AE632" s="121"/>
      <c r="AF632" s="123"/>
      <c r="AG632" s="123"/>
      <c r="AH632" s="122"/>
      <c r="AI632" s="113" t="s">
        <v>108</v>
      </c>
    </row>
    <row r="633" spans="1:35" s="360" customFormat="1" ht="23.1" customHeight="1">
      <c r="A633" s="311" t="s">
        <v>743</v>
      </c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  <c r="AA633" s="119"/>
      <c r="AB633" s="119"/>
      <c r="AC633" s="120"/>
      <c r="AD633" s="358">
        <v>1790</v>
      </c>
      <c r="AE633" s="121"/>
      <c r="AF633" s="123"/>
      <c r="AG633" s="123"/>
      <c r="AH633" s="122"/>
      <c r="AI633" s="113" t="s">
        <v>108</v>
      </c>
    </row>
    <row r="634" spans="1:35" s="360" customFormat="1" ht="23.1" customHeight="1">
      <c r="A634" s="311" t="s">
        <v>744</v>
      </c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  <c r="AA634" s="119"/>
      <c r="AB634" s="119"/>
      <c r="AC634" s="120"/>
      <c r="AD634" s="358">
        <v>1791</v>
      </c>
      <c r="AE634" s="121"/>
      <c r="AF634" s="123"/>
      <c r="AG634" s="123"/>
      <c r="AH634" s="122"/>
      <c r="AI634" s="113" t="s">
        <v>108</v>
      </c>
    </row>
    <row r="635" spans="1:35" s="360" customFormat="1" ht="23.1" customHeight="1">
      <c r="A635" s="273" t="s">
        <v>745</v>
      </c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5"/>
      <c r="AD635" s="645">
        <v>1792</v>
      </c>
      <c r="AE635" s="121"/>
      <c r="AF635" s="123"/>
      <c r="AG635" s="123"/>
      <c r="AH635" s="122"/>
      <c r="AI635" s="157" t="s">
        <v>108</v>
      </c>
    </row>
    <row r="636" spans="1:35" s="360" customFormat="1" ht="23.1" customHeight="1">
      <c r="A636" s="273" t="s">
        <v>746</v>
      </c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5"/>
      <c r="AD636" s="358">
        <v>1793</v>
      </c>
      <c r="AE636" s="107"/>
      <c r="AF636" s="111"/>
      <c r="AG636" s="111"/>
      <c r="AH636" s="108"/>
      <c r="AI636" s="113" t="s">
        <v>112</v>
      </c>
    </row>
    <row r="637" spans="1:35">
      <c r="A637" s="223" t="s">
        <v>747</v>
      </c>
      <c r="B637" s="220"/>
      <c r="C637" s="220"/>
      <c r="D637" s="220"/>
      <c r="E637" s="220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  <c r="AA637" s="220"/>
      <c r="AB637" s="220"/>
      <c r="AC637" s="220"/>
      <c r="AD637" s="220"/>
      <c r="AE637" s="220"/>
      <c r="AF637" s="220"/>
      <c r="AG637" s="220"/>
      <c r="AH637" s="220"/>
      <c r="AI637" s="221"/>
    </row>
    <row r="638" spans="1:35">
      <c r="A638" s="273" t="s">
        <v>748</v>
      </c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5"/>
      <c r="AD638" s="127">
        <v>1794</v>
      </c>
      <c r="AE638" s="107"/>
      <c r="AF638" s="111"/>
      <c r="AG638" s="111"/>
      <c r="AH638" s="108"/>
      <c r="AI638" s="113" t="s">
        <v>112</v>
      </c>
    </row>
    <row r="639" spans="1:35">
      <c r="A639" s="273" t="s">
        <v>749</v>
      </c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5"/>
      <c r="AD639" s="127">
        <v>1795</v>
      </c>
      <c r="AE639" s="107"/>
      <c r="AF639" s="111"/>
      <c r="AG639" s="111"/>
      <c r="AH639" s="108"/>
      <c r="AI639" s="312"/>
    </row>
    <row r="640" spans="1:35">
      <c r="A640" s="646"/>
      <c r="B640" s="647"/>
      <c r="C640" s="647"/>
      <c r="D640" s="647"/>
      <c r="E640" s="647"/>
      <c r="F640" s="647"/>
      <c r="G640" s="647"/>
      <c r="H640" s="647"/>
      <c r="I640" s="647"/>
      <c r="J640" s="647"/>
      <c r="K640" s="647"/>
      <c r="L640" s="647"/>
      <c r="M640" s="647"/>
      <c r="N640" s="647"/>
      <c r="O640" s="647"/>
      <c r="P640" s="647"/>
      <c r="Q640" s="647"/>
      <c r="R640" s="647"/>
      <c r="S640" s="647"/>
      <c r="T640" s="647"/>
      <c r="U640" s="647"/>
      <c r="V640" s="647"/>
      <c r="W640" s="647"/>
      <c r="X640" s="647"/>
      <c r="Y640" s="647"/>
      <c r="Z640" s="647"/>
      <c r="AA640" s="647"/>
      <c r="AB640" s="647"/>
      <c r="AC640" s="647"/>
      <c r="AD640" s="647"/>
      <c r="AE640" s="647"/>
      <c r="AF640" s="647"/>
      <c r="AG640" s="647"/>
      <c r="AH640" s="647"/>
      <c r="AI640" s="648"/>
    </row>
    <row r="641" spans="1:35">
      <c r="A641" s="649" t="s">
        <v>750</v>
      </c>
      <c r="B641" s="260"/>
      <c r="C641" s="260"/>
      <c r="D641" s="260"/>
      <c r="E641" s="260"/>
      <c r="F641" s="260"/>
      <c r="G641" s="260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1"/>
      <c r="X641" s="650">
        <v>1797</v>
      </c>
      <c r="Y641" s="651"/>
      <c r="Z641" s="652"/>
      <c r="AA641" s="652"/>
      <c r="AB641" s="652"/>
      <c r="AC641" s="653"/>
      <c r="AD641" s="654">
        <v>1842</v>
      </c>
      <c r="AE641" s="651"/>
      <c r="AF641" s="652"/>
      <c r="AG641" s="652"/>
      <c r="AH641" s="653"/>
      <c r="AI641" s="314"/>
    </row>
    <row r="642" spans="1:35">
      <c r="A642" s="757" t="s">
        <v>751</v>
      </c>
      <c r="B642" s="301"/>
      <c r="C642" s="301"/>
      <c r="D642" s="301"/>
      <c r="E642" s="301"/>
      <c r="F642" s="301"/>
      <c r="G642" s="301"/>
      <c r="H642" s="301"/>
      <c r="I642" s="301"/>
      <c r="J642" s="301"/>
      <c r="K642" s="301"/>
      <c r="L642" s="301"/>
      <c r="M642" s="301"/>
      <c r="N642" s="301"/>
      <c r="O642" s="301"/>
      <c r="P642" s="301"/>
      <c r="Q642" s="301"/>
      <c r="R642" s="301"/>
      <c r="S642" s="301"/>
      <c r="T642" s="301"/>
      <c r="U642" s="301"/>
      <c r="V642" s="301"/>
      <c r="W642" s="301"/>
      <c r="X642" s="301"/>
      <c r="Y642" s="301"/>
      <c r="Z642" s="301"/>
      <c r="AA642" s="301"/>
      <c r="AB642" s="301"/>
      <c r="AC642" s="301"/>
      <c r="AD642" s="301"/>
      <c r="AE642" s="301"/>
      <c r="AF642" s="301"/>
      <c r="AG642" s="301"/>
      <c r="AH642" s="301"/>
      <c r="AI642" s="302"/>
    </row>
    <row r="643" spans="1:35">
      <c r="A643" s="265" t="s">
        <v>752</v>
      </c>
      <c r="B643" s="266"/>
      <c r="C643" s="266"/>
      <c r="D643" s="266"/>
      <c r="E643" s="266"/>
      <c r="F643" s="266"/>
      <c r="G643" s="266"/>
      <c r="H643" s="266"/>
      <c r="I643" s="266"/>
      <c r="J643" s="266"/>
      <c r="K643" s="266"/>
      <c r="L643" s="266"/>
      <c r="M643" s="266"/>
      <c r="N643" s="266"/>
      <c r="O643" s="266"/>
      <c r="P643" s="266"/>
      <c r="Q643" s="266"/>
      <c r="R643" s="266"/>
      <c r="S643" s="266"/>
      <c r="T643" s="266"/>
      <c r="U643" s="266"/>
      <c r="V643" s="266"/>
      <c r="W643" s="266"/>
      <c r="X643" s="266"/>
      <c r="Y643" s="266"/>
      <c r="Z643" s="266"/>
      <c r="AA643" s="266"/>
      <c r="AB643" s="266"/>
      <c r="AC643" s="266"/>
      <c r="AD643" s="266"/>
      <c r="AE643" s="266"/>
      <c r="AF643" s="266"/>
      <c r="AG643" s="266"/>
      <c r="AH643" s="266"/>
      <c r="AI643" s="267"/>
    </row>
    <row r="644" spans="1:35" ht="20.45" customHeight="1">
      <c r="A644" s="655" t="s">
        <v>753</v>
      </c>
      <c r="B644" s="656"/>
      <c r="C644" s="656"/>
      <c r="D644" s="656"/>
      <c r="E644" s="656"/>
      <c r="F644" s="656"/>
      <c r="G644" s="656"/>
      <c r="H644" s="656"/>
      <c r="I644" s="656"/>
      <c r="J644" s="656"/>
      <c r="K644" s="656"/>
      <c r="L644" s="657"/>
      <c r="M644" s="658"/>
      <c r="N644" s="659"/>
      <c r="O644" s="660"/>
      <c r="P644" s="660"/>
      <c r="Q644" s="660"/>
      <c r="R644" s="660"/>
      <c r="S644" s="660"/>
      <c r="T644" s="661"/>
      <c r="U644" s="145" t="s">
        <v>754</v>
      </c>
      <c r="V644" s="146"/>
      <c r="W644" s="147"/>
      <c r="X644" s="659"/>
      <c r="Y644" s="660"/>
      <c r="Z644" s="660"/>
      <c r="AA644" s="660"/>
      <c r="AB644" s="660"/>
      <c r="AC644" s="660"/>
      <c r="AD644" s="660"/>
      <c r="AE644" s="660"/>
      <c r="AF644" s="661"/>
      <c r="AG644" s="662" t="s">
        <v>755</v>
      </c>
      <c r="AH644" s="659"/>
      <c r="AI644" s="661"/>
    </row>
    <row r="645" spans="1:35">
      <c r="A645" s="663">
        <v>6</v>
      </c>
      <c r="B645" s="664" t="s">
        <v>756</v>
      </c>
      <c r="C645" s="665"/>
      <c r="D645" s="665"/>
      <c r="E645" s="665"/>
      <c r="F645" s="665"/>
      <c r="G645" s="665"/>
      <c r="H645" s="665"/>
      <c r="I645" s="665"/>
      <c r="J645" s="665"/>
      <c r="K645" s="665"/>
      <c r="L645" s="665"/>
      <c r="M645" s="665"/>
      <c r="N645" s="665"/>
      <c r="O645" s="665"/>
      <c r="P645" s="665"/>
      <c r="Q645" s="666"/>
      <c r="R645" s="664" t="s">
        <v>757</v>
      </c>
      <c r="S645" s="665"/>
      <c r="T645" s="665"/>
      <c r="U645" s="665"/>
      <c r="V645" s="666"/>
      <c r="W645" s="664" t="s">
        <v>758</v>
      </c>
      <c r="X645" s="665"/>
      <c r="Y645" s="665"/>
      <c r="Z645" s="665"/>
      <c r="AA645" s="665"/>
      <c r="AB645" s="666"/>
      <c r="AC645" s="664" t="s">
        <v>759</v>
      </c>
      <c r="AD645" s="665"/>
      <c r="AE645" s="665"/>
      <c r="AF645" s="665"/>
      <c r="AG645" s="665"/>
      <c r="AH645" s="665"/>
      <c r="AI645" s="666"/>
    </row>
    <row r="646" spans="1:35">
      <c r="A646" s="667"/>
      <c r="B646" s="668"/>
      <c r="C646" s="668"/>
      <c r="D646" s="668"/>
      <c r="E646" s="668"/>
      <c r="F646" s="668"/>
      <c r="G646" s="668"/>
      <c r="H646" s="668"/>
      <c r="I646" s="668"/>
      <c r="J646" s="668"/>
      <c r="K646" s="668"/>
      <c r="L646" s="668"/>
      <c r="M646" s="668"/>
      <c r="N646" s="668"/>
      <c r="O646" s="668"/>
      <c r="P646" s="668"/>
      <c r="Q646" s="669"/>
      <c r="R646" s="667"/>
      <c r="S646" s="668"/>
      <c r="T646" s="668"/>
      <c r="U646" s="668"/>
      <c r="V646" s="669"/>
      <c r="W646" s="667"/>
      <c r="X646" s="668"/>
      <c r="Y646" s="668"/>
      <c r="Z646" s="668"/>
      <c r="AA646" s="668"/>
      <c r="AB646" s="669"/>
      <c r="AC646" s="667"/>
      <c r="AD646" s="668"/>
      <c r="AE646" s="668"/>
      <c r="AF646" s="668"/>
      <c r="AG646" s="668"/>
      <c r="AH646" s="668"/>
      <c r="AI646" s="669"/>
    </row>
    <row r="647" spans="1:35">
      <c r="A647" s="663">
        <v>8</v>
      </c>
      <c r="B647" s="664" t="s">
        <v>760</v>
      </c>
      <c r="C647" s="665"/>
      <c r="D647" s="665"/>
      <c r="E647" s="665"/>
      <c r="F647" s="665"/>
      <c r="G647" s="665"/>
      <c r="H647" s="665"/>
      <c r="I647" s="665"/>
      <c r="J647" s="666"/>
      <c r="K647" s="670">
        <v>53</v>
      </c>
      <c r="L647" s="671"/>
      <c r="M647" s="672"/>
      <c r="N647" s="673" t="s">
        <v>761</v>
      </c>
      <c r="O647" s="674"/>
      <c r="P647" s="670">
        <v>13</v>
      </c>
      <c r="Q647" s="671"/>
      <c r="R647" s="675" t="s">
        <v>762</v>
      </c>
      <c r="S647" s="676"/>
      <c r="T647" s="676"/>
      <c r="U647" s="676"/>
      <c r="V647" s="676"/>
      <c r="W647" s="676"/>
      <c r="X647" s="676"/>
      <c r="Y647" s="676"/>
      <c r="Z647" s="676"/>
      <c r="AA647" s="677"/>
      <c r="AB647" s="670">
        <v>14</v>
      </c>
      <c r="AC647" s="671"/>
      <c r="AD647" s="678" t="s">
        <v>763</v>
      </c>
      <c r="AE647" s="679"/>
      <c r="AF647" s="679"/>
      <c r="AG647" s="679"/>
      <c r="AH647" s="679"/>
      <c r="AI647" s="680"/>
    </row>
    <row r="648" spans="1:35">
      <c r="A648" s="667"/>
      <c r="B648" s="668"/>
      <c r="C648" s="668"/>
      <c r="D648" s="668"/>
      <c r="E648" s="668"/>
      <c r="F648" s="668"/>
      <c r="G648" s="668"/>
      <c r="H648" s="668"/>
      <c r="I648" s="668"/>
      <c r="J648" s="669"/>
      <c r="K648" s="667"/>
      <c r="L648" s="668"/>
      <c r="M648" s="668"/>
      <c r="N648" s="668"/>
      <c r="O648" s="669"/>
      <c r="P648" s="667"/>
      <c r="Q648" s="668"/>
      <c r="R648" s="668"/>
      <c r="S648" s="668"/>
      <c r="T648" s="668"/>
      <c r="U648" s="668"/>
      <c r="V648" s="668"/>
      <c r="W648" s="668"/>
      <c r="X648" s="668"/>
      <c r="Y648" s="668"/>
      <c r="Z648" s="668"/>
      <c r="AA648" s="669"/>
      <c r="AB648" s="667"/>
      <c r="AC648" s="668"/>
      <c r="AD648" s="668"/>
      <c r="AE648" s="668"/>
      <c r="AF648" s="668"/>
      <c r="AG648" s="668"/>
      <c r="AH648" s="668"/>
      <c r="AI648" s="669"/>
    </row>
    <row r="649" spans="1:35">
      <c r="A649" s="681" t="s">
        <v>764</v>
      </c>
      <c r="B649" s="682"/>
      <c r="C649" s="683"/>
      <c r="D649" s="663">
        <v>9</v>
      </c>
      <c r="E649" s="667"/>
      <c r="F649" s="668"/>
      <c r="G649" s="668"/>
      <c r="H649" s="669"/>
      <c r="I649" s="664" t="s">
        <v>765</v>
      </c>
      <c r="J649" s="666"/>
      <c r="K649" s="684">
        <v>48</v>
      </c>
      <c r="L649" s="667"/>
      <c r="M649" s="668"/>
      <c r="N649" s="668"/>
      <c r="O649" s="669"/>
      <c r="P649" s="673" t="s">
        <v>766</v>
      </c>
      <c r="Q649" s="685"/>
      <c r="R649" s="685"/>
      <c r="S649" s="674"/>
      <c r="T649" s="670">
        <v>55</v>
      </c>
      <c r="U649" s="686"/>
      <c r="V649" s="686"/>
      <c r="W649" s="686"/>
      <c r="X649" s="671"/>
      <c r="Y649" s="667"/>
      <c r="Z649" s="668"/>
      <c r="AA649" s="668"/>
      <c r="AB649" s="668"/>
      <c r="AC649" s="668"/>
      <c r="AD649" s="668"/>
      <c r="AE649" s="668"/>
      <c r="AF649" s="668"/>
      <c r="AG649" s="668"/>
      <c r="AH649" s="668"/>
      <c r="AI649" s="669"/>
    </row>
    <row r="650" spans="1:35">
      <c r="A650" s="687" t="s">
        <v>767</v>
      </c>
      <c r="B650" s="688" t="s">
        <v>768</v>
      </c>
      <c r="C650" s="689" t="s">
        <v>769</v>
      </c>
      <c r="D650" s="690"/>
      <c r="E650" s="690"/>
      <c r="F650" s="691"/>
      <c r="G650" s="692">
        <v>95</v>
      </c>
      <c r="H650" s="693"/>
      <c r="I650" s="667"/>
      <c r="J650" s="668"/>
      <c r="K650" s="668"/>
      <c r="L650" s="668"/>
      <c r="M650" s="669"/>
      <c r="N650" s="429" t="s">
        <v>770</v>
      </c>
      <c r="O650" s="694"/>
      <c r="P650" s="692">
        <v>73</v>
      </c>
      <c r="Q650" s="693"/>
      <c r="R650" s="695" t="s">
        <v>771</v>
      </c>
      <c r="S650" s="696"/>
      <c r="T650" s="697">
        <v>72</v>
      </c>
      <c r="U650" s="698"/>
      <c r="V650" s="693"/>
      <c r="W650" s="699" t="s">
        <v>772</v>
      </c>
      <c r="X650" s="700"/>
      <c r="Y650" s="701" t="s">
        <v>773</v>
      </c>
      <c r="Z650" s="702" t="s">
        <v>774</v>
      </c>
      <c r="AA650" s="703"/>
      <c r="AB650" s="703"/>
      <c r="AC650" s="703"/>
      <c r="AD650" s="703"/>
      <c r="AE650" s="704"/>
      <c r="AF650" s="697">
        <v>805</v>
      </c>
      <c r="AG650" s="698"/>
      <c r="AH650" s="705"/>
      <c r="AI650" s="706"/>
    </row>
    <row r="651" spans="1:35">
      <c r="A651" s="707"/>
      <c r="B651" s="708"/>
      <c r="C651" s="709"/>
      <c r="D651" s="710"/>
      <c r="E651" s="710"/>
      <c r="F651" s="711"/>
      <c r="G651" s="712"/>
      <c r="H651" s="713"/>
      <c r="I651" s="705"/>
      <c r="J651" s="714"/>
      <c r="K651" s="714"/>
      <c r="L651" s="714"/>
      <c r="M651" s="706"/>
      <c r="N651" s="715"/>
      <c r="O651" s="716"/>
      <c r="P651" s="712"/>
      <c r="Q651" s="713"/>
      <c r="R651" s="717"/>
      <c r="S651" s="718"/>
      <c r="T651" s="719"/>
      <c r="U651" s="720"/>
      <c r="V651" s="713"/>
      <c r="W651" s="721"/>
      <c r="X651" s="722"/>
      <c r="Y651" s="723"/>
      <c r="Z651" s="724"/>
      <c r="AA651" s="725"/>
      <c r="AB651" s="725"/>
      <c r="AC651" s="725"/>
      <c r="AD651" s="725"/>
      <c r="AE651" s="726"/>
      <c r="AF651" s="727"/>
      <c r="AG651" s="728"/>
      <c r="AH651" s="729"/>
      <c r="AI651" s="730"/>
    </row>
    <row r="652" spans="1:35">
      <c r="A652" s="707"/>
      <c r="B652" s="708"/>
      <c r="C652" s="731" t="s">
        <v>775</v>
      </c>
      <c r="D652" s="732"/>
      <c r="E652" s="732"/>
      <c r="F652" s="733"/>
      <c r="G652" s="692">
        <v>786</v>
      </c>
      <c r="H652" s="693"/>
      <c r="I652" s="734"/>
      <c r="J652" s="735"/>
      <c r="K652" s="735"/>
      <c r="L652" s="735"/>
      <c r="M652" s="736"/>
      <c r="N652" s="695" t="s">
        <v>776</v>
      </c>
      <c r="O652" s="696"/>
      <c r="P652" s="692">
        <v>69</v>
      </c>
      <c r="Q652" s="693"/>
      <c r="R652" s="695" t="s">
        <v>777</v>
      </c>
      <c r="S652" s="696"/>
      <c r="T652" s="697">
        <v>68</v>
      </c>
      <c r="U652" s="698"/>
      <c r="V652" s="693"/>
      <c r="W652" s="721"/>
      <c r="X652" s="722"/>
      <c r="Y652" s="723"/>
      <c r="Z652" s="737"/>
      <c r="AA652" s="738"/>
      <c r="AB652" s="738"/>
      <c r="AC652" s="738"/>
      <c r="AD652" s="738"/>
      <c r="AE652" s="739"/>
      <c r="AF652" s="719"/>
      <c r="AG652" s="720"/>
      <c r="AH652" s="734"/>
      <c r="AI652" s="736"/>
    </row>
    <row r="653" spans="1:35">
      <c r="A653" s="740"/>
      <c r="B653" s="741"/>
      <c r="C653" s="742"/>
      <c r="D653" s="743"/>
      <c r="E653" s="743"/>
      <c r="F653" s="744"/>
      <c r="G653" s="712"/>
      <c r="H653" s="713"/>
      <c r="I653" s="681" t="s">
        <v>778</v>
      </c>
      <c r="J653" s="682"/>
      <c r="K653" s="683"/>
      <c r="L653" s="684">
        <v>616</v>
      </c>
      <c r="M653" s="745"/>
      <c r="N653" s="717"/>
      <c r="O653" s="718"/>
      <c r="P653" s="712"/>
      <c r="Q653" s="713"/>
      <c r="R653" s="717"/>
      <c r="S653" s="718"/>
      <c r="T653" s="719"/>
      <c r="U653" s="720"/>
      <c r="V653" s="713"/>
      <c r="W653" s="746"/>
      <c r="X653" s="747"/>
      <c r="Y653" s="748"/>
      <c r="Z653" s="749" t="s">
        <v>779</v>
      </c>
      <c r="AA653" s="750"/>
      <c r="AB653" s="750"/>
      <c r="AC653" s="750"/>
      <c r="AD653" s="750"/>
      <c r="AE653" s="751"/>
      <c r="AF653" s="670">
        <v>813</v>
      </c>
      <c r="AG653" s="671"/>
      <c r="AH653" s="752"/>
      <c r="AI653" s="753"/>
    </row>
    <row r="654" spans="1:35">
      <c r="A654" s="300" t="s">
        <v>780</v>
      </c>
      <c r="B654" s="301"/>
      <c r="C654" s="301"/>
      <c r="D654" s="301"/>
      <c r="E654" s="301"/>
      <c r="F654" s="301"/>
      <c r="G654" s="301"/>
      <c r="H654" s="301"/>
      <c r="I654" s="301"/>
      <c r="J654" s="301"/>
      <c r="K654" s="301"/>
      <c r="L654" s="301"/>
      <c r="M654" s="301"/>
      <c r="N654" s="301"/>
      <c r="O654" s="301"/>
      <c r="P654" s="301"/>
      <c r="Q654" s="301"/>
      <c r="R654" s="301"/>
      <c r="S654" s="301"/>
      <c r="T654" s="301"/>
      <c r="U654" s="301"/>
      <c r="V654" s="301"/>
      <c r="W654" s="301"/>
      <c r="X654" s="301"/>
      <c r="Y654" s="301"/>
      <c r="Z654" s="301"/>
      <c r="AA654" s="301"/>
      <c r="AB654" s="301"/>
      <c r="AC654" s="301"/>
      <c r="AD654" s="301"/>
      <c r="AE654" s="301"/>
      <c r="AF654" s="301"/>
      <c r="AG654" s="301"/>
      <c r="AH654" s="301"/>
      <c r="AI654" s="302"/>
    </row>
    <row r="655" spans="1:35">
      <c r="A655" s="754"/>
      <c r="B655" s="754"/>
      <c r="C655" s="754"/>
      <c r="D655" s="754"/>
      <c r="E655" s="754"/>
      <c r="F655" s="754"/>
      <c r="G655" s="754"/>
      <c r="H655" s="754"/>
      <c r="I655" s="754"/>
      <c r="J655" s="754"/>
      <c r="K655" s="754"/>
      <c r="L655" s="754"/>
      <c r="M655" s="754"/>
      <c r="N655" s="754"/>
      <c r="O655" s="754"/>
      <c r="P655" s="754"/>
      <c r="Q655" s="754"/>
      <c r="R655" s="754"/>
      <c r="S655" s="754"/>
      <c r="T655" s="754"/>
      <c r="U655" s="754"/>
      <c r="V655" s="754"/>
      <c r="W655" s="754"/>
      <c r="X655" s="754"/>
      <c r="Y655" s="754"/>
      <c r="Z655" s="754"/>
      <c r="AA655" s="754"/>
      <c r="AB655" s="754"/>
      <c r="AC655" s="754"/>
      <c r="AD655" s="754"/>
      <c r="AE655" s="754"/>
      <c r="AF655" s="754"/>
      <c r="AG655" s="754"/>
      <c r="AH655" s="754"/>
      <c r="AI655" s="754"/>
    </row>
    <row r="656" spans="1:35">
      <c r="A656" s="754"/>
      <c r="B656" s="754"/>
      <c r="C656" s="754"/>
      <c r="D656" s="754"/>
      <c r="E656" s="754"/>
      <c r="F656" s="754"/>
      <c r="G656" s="754"/>
      <c r="H656" s="754"/>
      <c r="I656" s="754"/>
      <c r="J656" s="754"/>
      <c r="K656" s="754"/>
      <c r="L656" s="754"/>
      <c r="M656" s="754"/>
      <c r="N656" s="754"/>
      <c r="O656" s="754"/>
      <c r="P656" s="754"/>
      <c r="Q656" s="754"/>
      <c r="R656" s="754"/>
      <c r="S656" s="754"/>
      <c r="T656" s="754"/>
      <c r="U656" s="754"/>
      <c r="V656" s="754"/>
      <c r="W656" s="754"/>
      <c r="X656" s="754"/>
      <c r="Y656" s="754"/>
      <c r="Z656" s="754"/>
      <c r="AA656" s="754"/>
      <c r="AB656" s="754"/>
      <c r="AC656" s="754"/>
      <c r="AD656" s="754"/>
      <c r="AE656" s="754"/>
      <c r="AF656" s="754"/>
      <c r="AG656" s="754"/>
      <c r="AH656" s="754"/>
      <c r="AI656" s="754"/>
    </row>
    <row r="657" spans="1:35">
      <c r="A657" s="754"/>
      <c r="B657" s="754"/>
      <c r="C657" s="754"/>
      <c r="D657" s="754"/>
      <c r="E657" s="754"/>
      <c r="F657" s="754"/>
      <c r="G657" s="754"/>
      <c r="H657" s="754"/>
      <c r="I657" s="754"/>
      <c r="J657" s="754"/>
      <c r="K657" s="754"/>
      <c r="L657" s="754"/>
      <c r="M657" s="754"/>
      <c r="N657" s="754"/>
      <c r="O657" s="754"/>
      <c r="P657" s="754"/>
      <c r="Q657" s="754"/>
      <c r="R657" s="754"/>
      <c r="S657" s="754"/>
      <c r="T657" s="754"/>
      <c r="U657" s="754"/>
      <c r="V657" s="754"/>
      <c r="W657" s="754"/>
      <c r="X657" s="754"/>
      <c r="Y657" s="754"/>
      <c r="Z657" s="754"/>
      <c r="AA657" s="754"/>
      <c r="AB657" s="754"/>
      <c r="AC657" s="754"/>
      <c r="AD657" s="754"/>
      <c r="AE657" s="754"/>
      <c r="AF657" s="754"/>
      <c r="AG657" s="754"/>
      <c r="AH657" s="754"/>
      <c r="AI657" s="754"/>
    </row>
  </sheetData>
  <mergeCells count="1907">
    <mergeCell ref="A656:AI656"/>
    <mergeCell ref="A657:AI657"/>
    <mergeCell ref="AE18:AG18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  <mergeCell ref="V652:V653"/>
    <mergeCell ref="T649:X649"/>
    <mergeCell ref="Y649:AI649"/>
    <mergeCell ref="A650:A653"/>
    <mergeCell ref="B650:B653"/>
    <mergeCell ref="C650:F651"/>
    <mergeCell ref="G650:G651"/>
    <mergeCell ref="H650:H651"/>
    <mergeCell ref="I650:M650"/>
    <mergeCell ref="N650:O651"/>
    <mergeCell ref="P650:P651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630:AC630"/>
    <mergeCell ref="AE630:AH630"/>
    <mergeCell ref="A631:AI631"/>
    <mergeCell ref="A632:AC632"/>
    <mergeCell ref="AE632:AH632"/>
    <mergeCell ref="A633:AC633"/>
    <mergeCell ref="AE633:AH633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23:W623"/>
    <mergeCell ref="Y623:AC623"/>
    <mergeCell ref="AD623:AI623"/>
    <mergeCell ref="A624:W624"/>
    <mergeCell ref="X624:AC624"/>
    <mergeCell ref="AD624:AH624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13:AC613"/>
    <mergeCell ref="AE613:AH613"/>
    <mergeCell ref="A614:AC614"/>
    <mergeCell ref="AE614:AH614"/>
    <mergeCell ref="A615:AC615"/>
    <mergeCell ref="AE615:AH615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04:AC604"/>
    <mergeCell ref="AE604:AH604"/>
    <mergeCell ref="A605:AC605"/>
    <mergeCell ref="AE605:AH605"/>
    <mergeCell ref="A606:AC606"/>
    <mergeCell ref="AE606:AH606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594:AC594"/>
    <mergeCell ref="AE594:AH594"/>
    <mergeCell ref="A595:AC595"/>
    <mergeCell ref="AE595:AH595"/>
    <mergeCell ref="A596:AC596"/>
    <mergeCell ref="AE596:AH596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585:AC585"/>
    <mergeCell ref="AE585:AH585"/>
    <mergeCell ref="A586:AC586"/>
    <mergeCell ref="AE586:AH586"/>
    <mergeCell ref="A587:AC587"/>
    <mergeCell ref="AE587:AH587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76:AC576"/>
    <mergeCell ref="AE576:AH576"/>
    <mergeCell ref="A577:AC577"/>
    <mergeCell ref="AE577:AH577"/>
    <mergeCell ref="A578:AC578"/>
    <mergeCell ref="AE578:AH578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B566:AE566"/>
    <mergeCell ref="AF566:AH566"/>
    <mergeCell ref="A567:AI567"/>
    <mergeCell ref="A568:AI568"/>
    <mergeCell ref="A569:AC569"/>
    <mergeCell ref="AE569:AH569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AB551:AE552"/>
    <mergeCell ref="AF551:AH552"/>
    <mergeCell ref="E552:H552"/>
    <mergeCell ref="I552:L552"/>
    <mergeCell ref="M552:O552"/>
    <mergeCell ref="P552:S55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D446"/>
    <mergeCell ref="AG446:AH446"/>
    <mergeCell ref="A447:D447"/>
    <mergeCell ref="F447:H447"/>
    <mergeCell ref="J447:L447"/>
    <mergeCell ref="N447:O447"/>
    <mergeCell ref="Q447:R447"/>
    <mergeCell ref="T447:W447"/>
    <mergeCell ref="X447:AA447"/>
    <mergeCell ref="A446:D446"/>
    <mergeCell ref="F446:H446"/>
    <mergeCell ref="J446:L446"/>
    <mergeCell ref="N446:O446"/>
    <mergeCell ref="Q446:R446"/>
    <mergeCell ref="U446:W446"/>
    <mergeCell ref="AG444:AH444"/>
    <mergeCell ref="A445:D445"/>
    <mergeCell ref="E445:H445"/>
    <mergeCell ref="I445:L445"/>
    <mergeCell ref="N445:O445"/>
    <mergeCell ref="Q445:R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R444"/>
    <mergeCell ref="U444:W444"/>
    <mergeCell ref="Y444:AA444"/>
    <mergeCell ref="AC444:AE444"/>
    <mergeCell ref="Y442:AA442"/>
    <mergeCell ref="AC442:AE442"/>
    <mergeCell ref="AG442:AH442"/>
    <mergeCell ref="A443:D443"/>
    <mergeCell ref="F443:H443"/>
    <mergeCell ref="J443:L443"/>
    <mergeCell ref="N443:O443"/>
    <mergeCell ref="Q443:R443"/>
    <mergeCell ref="U443:W443"/>
    <mergeCell ref="Y443:AA443"/>
    <mergeCell ref="A442:D442"/>
    <mergeCell ref="F442:H442"/>
    <mergeCell ref="J442:L442"/>
    <mergeCell ref="N442:O442"/>
    <mergeCell ref="Q442:R442"/>
    <mergeCell ref="U442:W442"/>
    <mergeCell ref="AG440:AH440"/>
    <mergeCell ref="A441:D441"/>
    <mergeCell ref="F441:H441"/>
    <mergeCell ref="J441:L441"/>
    <mergeCell ref="N441:O441"/>
    <mergeCell ref="Q441:R441"/>
    <mergeCell ref="U441:W441"/>
    <mergeCell ref="Y441:AA441"/>
    <mergeCell ref="AC441:AE441"/>
    <mergeCell ref="AG441:AH441"/>
    <mergeCell ref="AB439:AE439"/>
    <mergeCell ref="AF439:AH439"/>
    <mergeCell ref="A440:D440"/>
    <mergeCell ref="F440:H440"/>
    <mergeCell ref="J440:L440"/>
    <mergeCell ref="N440:O440"/>
    <mergeCell ref="Q440:R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R439"/>
    <mergeCell ref="U439:W439"/>
    <mergeCell ref="X439:AA439"/>
    <mergeCell ref="A438:D438"/>
    <mergeCell ref="F438:H438"/>
    <mergeCell ref="J438:L438"/>
    <mergeCell ref="N438:O438"/>
    <mergeCell ref="Q438:R438"/>
    <mergeCell ref="U438:W438"/>
    <mergeCell ref="AF436:AH436"/>
    <mergeCell ref="A437:D437"/>
    <mergeCell ref="F437:H437"/>
    <mergeCell ref="J437:L437"/>
    <mergeCell ref="N437:O437"/>
    <mergeCell ref="Q437:R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R436"/>
    <mergeCell ref="T436:W436"/>
    <mergeCell ref="Y436:AA436"/>
    <mergeCell ref="AC436:AE436"/>
    <mergeCell ref="Y434:AA434"/>
    <mergeCell ref="AC434:AD434"/>
    <mergeCell ref="AG434:AH434"/>
    <mergeCell ref="A435:D435"/>
    <mergeCell ref="F435:H435"/>
    <mergeCell ref="J435:L435"/>
    <mergeCell ref="N435:O435"/>
    <mergeCell ref="Q435:R435"/>
    <mergeCell ref="T435:W435"/>
    <mergeCell ref="X435:AA435"/>
    <mergeCell ref="A434:D434"/>
    <mergeCell ref="F434:H434"/>
    <mergeCell ref="J434:L434"/>
    <mergeCell ref="N434:O434"/>
    <mergeCell ref="Q434:R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14:R114"/>
    <mergeCell ref="S114:AI114"/>
    <mergeCell ref="A115:M115"/>
    <mergeCell ref="N115:R115"/>
    <mergeCell ref="S115:AI115"/>
    <mergeCell ref="B116:M116"/>
    <mergeCell ref="O116:R116"/>
    <mergeCell ref="T116:AC116"/>
    <mergeCell ref="AE116:AH116"/>
    <mergeCell ref="A112:R112"/>
    <mergeCell ref="T112:AC112"/>
    <mergeCell ref="AE112:AH112"/>
    <mergeCell ref="B113:M113"/>
    <mergeCell ref="O113:Q113"/>
    <mergeCell ref="T113:AC113"/>
    <mergeCell ref="AE113:AH113"/>
    <mergeCell ref="B110:M110"/>
    <mergeCell ref="O110:P110"/>
    <mergeCell ref="S110:AI110"/>
    <mergeCell ref="B111:M111"/>
    <mergeCell ref="O111:Q111"/>
    <mergeCell ref="T111:AC111"/>
    <mergeCell ref="AE111:AF111"/>
    <mergeCell ref="AG111:AH111"/>
    <mergeCell ref="B107:AC107"/>
    <mergeCell ref="AE107:AF107"/>
    <mergeCell ref="AG107:AH107"/>
    <mergeCell ref="A108:AI108"/>
    <mergeCell ref="A109:AD109"/>
    <mergeCell ref="AE109:AI109"/>
    <mergeCell ref="B104:AC104"/>
    <mergeCell ref="AE104:AH104"/>
    <mergeCell ref="B105:AC105"/>
    <mergeCell ref="AE105:AH105"/>
    <mergeCell ref="B106:AC106"/>
    <mergeCell ref="AE106:AH106"/>
    <mergeCell ref="B102:M102"/>
    <mergeCell ref="O102:R102"/>
    <mergeCell ref="S102:W102"/>
    <mergeCell ref="Y102:AC102"/>
    <mergeCell ref="AE102:AH102"/>
    <mergeCell ref="A103:AI103"/>
    <mergeCell ref="B100:AC100"/>
    <mergeCell ref="AE100:AH100"/>
    <mergeCell ref="B101:M101"/>
    <mergeCell ref="O101:R101"/>
    <mergeCell ref="S101:W101"/>
    <mergeCell ref="Y101:AC101"/>
    <mergeCell ref="AE101:AH101"/>
    <mergeCell ref="AE98:AF98"/>
    <mergeCell ref="AG98:AH98"/>
    <mergeCell ref="B99:M99"/>
    <mergeCell ref="O99:R99"/>
    <mergeCell ref="S99:W99"/>
    <mergeCell ref="Y99:AC99"/>
    <mergeCell ref="AE99:AH99"/>
    <mergeCell ref="B97:M97"/>
    <mergeCell ref="O97:R97"/>
    <mergeCell ref="S97:W97"/>
    <mergeCell ref="Y97:AC97"/>
    <mergeCell ref="AE97:AH97"/>
    <mergeCell ref="B98:M98"/>
    <mergeCell ref="O98:R98"/>
    <mergeCell ref="S98:W98"/>
    <mergeCell ref="Y98:Z98"/>
    <mergeCell ref="AA98:AB98"/>
    <mergeCell ref="B95:M95"/>
    <mergeCell ref="O95:R95"/>
    <mergeCell ref="S95:W95"/>
    <mergeCell ref="Y95:AC95"/>
    <mergeCell ref="AE95:AH95"/>
    <mergeCell ref="B96:M96"/>
    <mergeCell ref="O96:R96"/>
    <mergeCell ref="S96:W96"/>
    <mergeCell ref="Y96:AC96"/>
    <mergeCell ref="AE96:AH96"/>
    <mergeCell ref="B93:M93"/>
    <mergeCell ref="O93:R93"/>
    <mergeCell ref="S93:W93"/>
    <mergeCell ref="Y93:AC93"/>
    <mergeCell ref="AE93:AH93"/>
    <mergeCell ref="B94:M94"/>
    <mergeCell ref="O94:R94"/>
    <mergeCell ref="S94:W94"/>
    <mergeCell ref="Y94:AC94"/>
    <mergeCell ref="AE94:AH94"/>
    <mergeCell ref="A90:AI90"/>
    <mergeCell ref="B91:Q91"/>
    <mergeCell ref="S91:W91"/>
    <mergeCell ref="Y91:AC91"/>
    <mergeCell ref="AE91:AH91"/>
    <mergeCell ref="B92:M92"/>
    <mergeCell ref="O92:R92"/>
    <mergeCell ref="S92:W92"/>
    <mergeCell ref="Y92:AC92"/>
    <mergeCell ref="AE92:AH92"/>
    <mergeCell ref="B88:M88"/>
    <mergeCell ref="O88:R88"/>
    <mergeCell ref="S88:W88"/>
    <mergeCell ref="Y88:AC88"/>
    <mergeCell ref="AE88:AH88"/>
    <mergeCell ref="A89:AI8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B82:Q82"/>
    <mergeCell ref="S82:W82"/>
    <mergeCell ref="Y82:AC82"/>
    <mergeCell ref="AE82:AH82"/>
    <mergeCell ref="B83:Q83"/>
    <mergeCell ref="S83:W83"/>
    <mergeCell ref="X83:AC83"/>
    <mergeCell ref="AE83:AH83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AG69:AH69"/>
    <mergeCell ref="B70:Q70"/>
    <mergeCell ref="S70:W70"/>
    <mergeCell ref="Y70:AC70"/>
    <mergeCell ref="AE70:AH70"/>
    <mergeCell ref="B71:Q71"/>
    <mergeCell ref="S71:W71"/>
    <mergeCell ref="X71:AC71"/>
    <mergeCell ref="AE71:AH71"/>
    <mergeCell ref="B68:Q68"/>
    <mergeCell ref="S68:W68"/>
    <mergeCell ref="Y68:AC68"/>
    <mergeCell ref="AE68:AH68"/>
    <mergeCell ref="B69:Q69"/>
    <mergeCell ref="S69:T69"/>
    <mergeCell ref="U69:V69"/>
    <mergeCell ref="Y69:Z69"/>
    <mergeCell ref="AA69:AB69"/>
    <mergeCell ref="AE69:AF69"/>
    <mergeCell ref="B66:Q66"/>
    <mergeCell ref="S66:W66"/>
    <mergeCell ref="Y66:AC66"/>
    <mergeCell ref="AE66:AH66"/>
    <mergeCell ref="B67:Q67"/>
    <mergeCell ref="S67:W67"/>
    <mergeCell ref="Y67:AC67"/>
    <mergeCell ref="AE67:AH67"/>
    <mergeCell ref="B64:Q64"/>
    <mergeCell ref="R64:W64"/>
    <mergeCell ref="X64:AC64"/>
    <mergeCell ref="AE64:AH64"/>
    <mergeCell ref="B65:Q65"/>
    <mergeCell ref="S65:W65"/>
    <mergeCell ref="Y65:AC65"/>
    <mergeCell ref="AE65:AH65"/>
    <mergeCell ref="B60:AC60"/>
    <mergeCell ref="AE60:AF60"/>
    <mergeCell ref="AG60:AH60"/>
    <mergeCell ref="A61:AI61"/>
    <mergeCell ref="A62:AI62"/>
    <mergeCell ref="A63:AI63"/>
    <mergeCell ref="B57:AC57"/>
    <mergeCell ref="AE57:AH57"/>
    <mergeCell ref="B58:AC58"/>
    <mergeCell ref="AE58:AH58"/>
    <mergeCell ref="B59:AC59"/>
    <mergeCell ref="AE59:AH59"/>
    <mergeCell ref="B55:AC55"/>
    <mergeCell ref="AE55:AF55"/>
    <mergeCell ref="AG55:AH55"/>
    <mergeCell ref="B56:AC56"/>
    <mergeCell ref="AE56:AF56"/>
    <mergeCell ref="AG56:AH56"/>
    <mergeCell ref="B53:AC53"/>
    <mergeCell ref="AE53:AF53"/>
    <mergeCell ref="AG53:AH53"/>
    <mergeCell ref="B54:AC54"/>
    <mergeCell ref="AE54:AF54"/>
    <mergeCell ref="AG54:AH54"/>
    <mergeCell ref="B51:AC51"/>
    <mergeCell ref="AE51:AF51"/>
    <mergeCell ref="AG51:AH51"/>
    <mergeCell ref="B52:AC52"/>
    <mergeCell ref="AE52:AF52"/>
    <mergeCell ref="AG52:AH52"/>
    <mergeCell ref="B49:AC49"/>
    <mergeCell ref="AE49:AF49"/>
    <mergeCell ref="AG49:AH49"/>
    <mergeCell ref="B50:AC50"/>
    <mergeCell ref="AE50:AF50"/>
    <mergeCell ref="AG50:AH50"/>
    <mergeCell ref="B47:AC47"/>
    <mergeCell ref="AE47:AF47"/>
    <mergeCell ref="AG47:AH47"/>
    <mergeCell ref="B48:AC48"/>
    <mergeCell ref="AE48:AF48"/>
    <mergeCell ref="AG48:AH48"/>
    <mergeCell ref="B44:AC44"/>
    <mergeCell ref="AE44:AH44"/>
    <mergeCell ref="B45:AC45"/>
    <mergeCell ref="AE45:AF45"/>
    <mergeCell ref="AG45:AH45"/>
    <mergeCell ref="B46:AC46"/>
    <mergeCell ref="AE46:AF46"/>
    <mergeCell ref="AG46:AH46"/>
    <mergeCell ref="B41:AC41"/>
    <mergeCell ref="AE41:AH41"/>
    <mergeCell ref="B42:AC42"/>
    <mergeCell ref="AE42:AH42"/>
    <mergeCell ref="B43:AC43"/>
    <mergeCell ref="AE43:AH43"/>
    <mergeCell ref="B38:AC38"/>
    <mergeCell ref="AE38:AH38"/>
    <mergeCell ref="B39:AC39"/>
    <mergeCell ref="AE39:AH39"/>
    <mergeCell ref="B40:AC40"/>
    <mergeCell ref="AE40:AH40"/>
    <mergeCell ref="B35:AC35"/>
    <mergeCell ref="AE35:AH35"/>
    <mergeCell ref="B36:AC36"/>
    <mergeCell ref="AE36:AH36"/>
    <mergeCell ref="B37:AC37"/>
    <mergeCell ref="AE37:AG37"/>
    <mergeCell ref="A31:AI31"/>
    <mergeCell ref="A32:AI32"/>
    <mergeCell ref="B33:AC33"/>
    <mergeCell ref="AE33:AF33"/>
    <mergeCell ref="AG33:AH33"/>
    <mergeCell ref="B34:AC34"/>
    <mergeCell ref="AE34:AH34"/>
    <mergeCell ref="B29:K29"/>
    <mergeCell ref="M29:P29"/>
    <mergeCell ref="Q29:W29"/>
    <mergeCell ref="Y29:AC29"/>
    <mergeCell ref="AE29:AH29"/>
    <mergeCell ref="B30:AC30"/>
    <mergeCell ref="AE30:AF30"/>
    <mergeCell ref="AG30:AH30"/>
    <mergeCell ref="B27:AC27"/>
    <mergeCell ref="AE27:AH27"/>
    <mergeCell ref="B28:K28"/>
    <mergeCell ref="M28:P28"/>
    <mergeCell ref="Q28:W28"/>
    <mergeCell ref="Y28:AC28"/>
    <mergeCell ref="AE28:AH28"/>
    <mergeCell ref="B24:AC24"/>
    <mergeCell ref="AE24:AG24"/>
    <mergeCell ref="B25:AC25"/>
    <mergeCell ref="AE25:AH25"/>
    <mergeCell ref="B26:AC26"/>
    <mergeCell ref="AE26:AG26"/>
    <mergeCell ref="A22:AI22"/>
    <mergeCell ref="B23:K23"/>
    <mergeCell ref="M23:P23"/>
    <mergeCell ref="Q23:W23"/>
    <mergeCell ref="Y23:AC23"/>
    <mergeCell ref="AE23:AH23"/>
    <mergeCell ref="B20:K20"/>
    <mergeCell ref="M20:P20"/>
    <mergeCell ref="Q20:W20"/>
    <mergeCell ref="Y20:AC20"/>
    <mergeCell ref="AE20:AH20"/>
    <mergeCell ref="A21:AI21"/>
    <mergeCell ref="B18:K18"/>
    <mergeCell ref="M18:P18"/>
    <mergeCell ref="Q18:W18"/>
    <mergeCell ref="Y18:AC18"/>
    <mergeCell ref="B19:AC19"/>
    <mergeCell ref="AE19:AH19"/>
    <mergeCell ref="AE15:AH15"/>
    <mergeCell ref="B16:W16"/>
    <mergeCell ref="Y16:Z16"/>
    <mergeCell ref="AB16:AC16"/>
    <mergeCell ref="AE16:AH16"/>
    <mergeCell ref="B17:AC17"/>
    <mergeCell ref="AE17:AH17"/>
    <mergeCell ref="B13:AC13"/>
    <mergeCell ref="AE13:AH13"/>
    <mergeCell ref="B14:Z14"/>
    <mergeCell ref="AB14:AC14"/>
    <mergeCell ref="AE14:AG14"/>
    <mergeCell ref="B15:P15"/>
    <mergeCell ref="R15:S15"/>
    <mergeCell ref="U15:W15"/>
    <mergeCell ref="Y15:Z15"/>
    <mergeCell ref="AB15:AC15"/>
    <mergeCell ref="AE11:AF11"/>
    <mergeCell ref="AG11:AH11"/>
    <mergeCell ref="B12:P12"/>
    <mergeCell ref="R12:S12"/>
    <mergeCell ref="U12:W12"/>
    <mergeCell ref="Y12:Z12"/>
    <mergeCell ref="AB12:AC12"/>
    <mergeCell ref="AE12:AH12"/>
    <mergeCell ref="B9:AC9"/>
    <mergeCell ref="AE9:AH9"/>
    <mergeCell ref="B10:Z10"/>
    <mergeCell ref="AB10:AC10"/>
    <mergeCell ref="AE10:AH10"/>
    <mergeCell ref="B11:P11"/>
    <mergeCell ref="R11:S11"/>
    <mergeCell ref="U11:W11"/>
    <mergeCell ref="Y11:Z11"/>
    <mergeCell ref="AB11:AC11"/>
    <mergeCell ref="B8:P8"/>
    <mergeCell ref="R8:S8"/>
    <mergeCell ref="U8:W8"/>
    <mergeCell ref="Y8:Z8"/>
    <mergeCell ref="AB8:AC8"/>
    <mergeCell ref="AE8:AH8"/>
    <mergeCell ref="AA5:AC5"/>
    <mergeCell ref="A6:AI6"/>
    <mergeCell ref="B7:P7"/>
    <mergeCell ref="R7:S7"/>
    <mergeCell ref="U7:W7"/>
    <mergeCell ref="Y7:Z7"/>
    <mergeCell ref="AB7:AC7"/>
    <mergeCell ref="AE7:AG7"/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06" zoomScaleNormal="106" workbookViewId="0">
      <selection activeCell="C47" sqref="C47"/>
    </sheetView>
  </sheetViews>
  <sheetFormatPr baseColWidth="10" defaultColWidth="11.42578125" defaultRowHeight="15"/>
  <cols>
    <col min="1" max="1" width="8.5703125" style="1" customWidth="1"/>
    <col min="2" max="2" width="43.7109375" customWidth="1"/>
    <col min="3" max="3" width="17" customWidth="1"/>
    <col min="4" max="4" width="13.85546875" customWidth="1"/>
    <col min="5" max="5" width="15.42578125" customWidth="1"/>
    <col min="6" max="6" width="18" hidden="1" customWidth="1"/>
    <col min="8" max="9" width="11.42578125" style="1"/>
  </cols>
  <sheetData>
    <row r="1" spans="2:8">
      <c r="D1" s="25"/>
      <c r="E1" s="25"/>
      <c r="G1" s="25"/>
      <c r="H1" s="25"/>
    </row>
    <row r="2" spans="2:8" hidden="1">
      <c r="B2" s="26" t="s">
        <v>50</v>
      </c>
      <c r="C2" s="26"/>
      <c r="D2" s="27"/>
      <c r="E2" s="27"/>
      <c r="G2" s="25"/>
      <c r="H2" s="25"/>
    </row>
    <row r="3" spans="2:8" hidden="1">
      <c r="B3" s="26" t="s">
        <v>51</v>
      </c>
      <c r="C3" s="26"/>
      <c r="D3" s="27"/>
      <c r="E3" s="27"/>
      <c r="G3" s="25"/>
      <c r="H3" s="25"/>
    </row>
    <row r="4" spans="2:8" hidden="1">
      <c r="B4" s="26" t="s">
        <v>52</v>
      </c>
      <c r="C4" s="26"/>
      <c r="D4" s="27"/>
      <c r="E4" s="27"/>
      <c r="F4" s="25"/>
      <c r="G4" s="25"/>
      <c r="H4" s="25"/>
    </row>
    <row r="5" spans="2:8" hidden="1">
      <c r="B5" s="26" t="str">
        <f>+B9</f>
        <v>Valor UF 31.12.2023</v>
      </c>
      <c r="C5" s="26"/>
      <c r="D5" s="27"/>
      <c r="E5" s="28"/>
      <c r="F5" s="25"/>
      <c r="G5" s="25"/>
      <c r="H5" s="25"/>
    </row>
    <row r="6" spans="2:8" hidden="1">
      <c r="B6" s="26"/>
      <c r="C6" s="26"/>
      <c r="D6" s="27"/>
      <c r="E6" s="29" t="e">
        <f>+E4/E5</f>
        <v>#DIV/0!</v>
      </c>
      <c r="F6" s="25"/>
      <c r="G6" s="25"/>
      <c r="H6" s="25"/>
    </row>
    <row r="7" spans="2:8" hidden="1">
      <c r="B7" s="26"/>
      <c r="C7" s="26"/>
      <c r="D7" s="27"/>
      <c r="E7" s="27"/>
      <c r="G7" s="25"/>
      <c r="H7" s="25"/>
    </row>
    <row r="8" spans="2:8" hidden="1">
      <c r="B8" s="26" t="s">
        <v>53</v>
      </c>
      <c r="C8" s="26"/>
      <c r="D8" s="27"/>
      <c r="E8" s="27"/>
      <c r="G8" s="25"/>
      <c r="H8" s="25"/>
    </row>
    <row r="9" spans="2:8" hidden="1">
      <c r="B9" s="26" t="s">
        <v>74</v>
      </c>
      <c r="C9" s="26"/>
      <c r="D9" s="27"/>
      <c r="E9" s="28">
        <f>+E5</f>
        <v>0</v>
      </c>
      <c r="G9" s="25"/>
      <c r="H9" s="25"/>
    </row>
    <row r="10" spans="2:8" hidden="1">
      <c r="B10" s="26"/>
      <c r="C10" s="26"/>
      <c r="D10" s="27"/>
      <c r="E10" s="29" t="e">
        <f>+E8/E9</f>
        <v>#DIV/0!</v>
      </c>
      <c r="F10" s="23"/>
      <c r="G10" s="25"/>
      <c r="H10" s="25"/>
    </row>
    <row r="11" spans="2:8" hidden="1">
      <c r="B11" s="26" t="s">
        <v>54</v>
      </c>
      <c r="C11" s="26"/>
      <c r="D11" s="27"/>
      <c r="E11" s="29" t="e">
        <f>+E10+E6</f>
        <v>#DIV/0!</v>
      </c>
      <c r="F11" s="23"/>
      <c r="G11" s="25"/>
      <c r="H11" s="25"/>
    </row>
    <row r="12" spans="2:8" hidden="1">
      <c r="B12" s="26"/>
      <c r="C12" s="26"/>
      <c r="D12" s="27"/>
      <c r="E12" s="27"/>
      <c r="F12" s="25"/>
      <c r="H12" s="25"/>
    </row>
    <row r="13" spans="2:8" ht="15.75" hidden="1">
      <c r="B13" s="30" t="s">
        <v>55</v>
      </c>
      <c r="C13" s="30"/>
      <c r="D13" s="31"/>
      <c r="E13" s="31"/>
      <c r="F13" s="25"/>
      <c r="H13" s="25"/>
    </row>
    <row r="14" spans="2:8" ht="15.75" hidden="1">
      <c r="B14" s="30" t="s">
        <v>56</v>
      </c>
      <c r="C14" s="30"/>
      <c r="D14" s="31"/>
      <c r="E14" s="31">
        <f>+E4</f>
        <v>0</v>
      </c>
      <c r="F14" s="25"/>
      <c r="H14" s="25"/>
    </row>
    <row r="15" spans="2:8" ht="15.75" hidden="1">
      <c r="B15" s="30" t="str">
        <f>+B8</f>
        <v>APV Directo</v>
      </c>
      <c r="C15" s="30"/>
      <c r="D15" s="31"/>
      <c r="E15" s="31">
        <f>+E8</f>
        <v>0</v>
      </c>
      <c r="F15" s="25"/>
      <c r="H15" s="25"/>
    </row>
    <row r="16" spans="2:8" ht="15.75" hidden="1">
      <c r="B16" s="30" t="s">
        <v>57</v>
      </c>
      <c r="C16" s="30"/>
      <c r="D16" s="31"/>
      <c r="E16" s="31">
        <f>+E14+E15</f>
        <v>0</v>
      </c>
      <c r="F16" s="25"/>
      <c r="H16" s="25"/>
    </row>
    <row r="17" spans="1:8" ht="15.75" hidden="1">
      <c r="B17" s="30" t="s">
        <v>58</v>
      </c>
      <c r="C17" s="30"/>
      <c r="D17" s="31"/>
      <c r="E17" s="31"/>
      <c r="F17" s="25">
        <f>+E16-E17</f>
        <v>0</v>
      </c>
      <c r="H17" s="25"/>
    </row>
    <row r="18" spans="1:8" ht="15.75" hidden="1">
      <c r="B18" s="30" t="s">
        <v>59</v>
      </c>
      <c r="C18" s="30"/>
      <c r="D18" s="31"/>
      <c r="E18" s="31">
        <f>+E17-E14</f>
        <v>0</v>
      </c>
      <c r="F18" s="25">
        <f>+E18+E14</f>
        <v>0</v>
      </c>
      <c r="H18" s="25"/>
    </row>
    <row r="19" spans="1:8" ht="15.75" hidden="1">
      <c r="B19" s="30" t="s">
        <v>60</v>
      </c>
      <c r="C19" s="26"/>
      <c r="D19" s="27"/>
      <c r="E19" s="31">
        <f>+E2</f>
        <v>0</v>
      </c>
      <c r="F19" s="25"/>
      <c r="H19" s="25"/>
    </row>
    <row r="20" spans="1:8" ht="15.75" hidden="1">
      <c r="B20" s="43" t="s">
        <v>75</v>
      </c>
      <c r="C20" s="44"/>
      <c r="D20" s="45"/>
      <c r="E20" s="46">
        <f>+E19</f>
        <v>0</v>
      </c>
      <c r="F20" s="25"/>
      <c r="H20" s="25"/>
    </row>
    <row r="21" spans="1:8">
      <c r="D21" s="25"/>
      <c r="E21" s="25"/>
      <c r="F21" s="25"/>
      <c r="H21" s="25"/>
    </row>
    <row r="22" spans="1:8" ht="15.75">
      <c r="A22" s="32"/>
      <c r="B22" s="33" t="s">
        <v>61</v>
      </c>
      <c r="C22" s="33"/>
      <c r="D22" s="34"/>
      <c r="E22" s="34">
        <v>897019</v>
      </c>
      <c r="F22" s="34">
        <v>3500000</v>
      </c>
      <c r="G22" s="35"/>
      <c r="H22" s="25"/>
    </row>
    <row r="23" spans="1:8" ht="15.75">
      <c r="A23" s="32"/>
      <c r="B23" s="42" t="s">
        <v>62</v>
      </c>
      <c r="C23" s="33"/>
      <c r="D23" s="34"/>
      <c r="E23" s="34"/>
      <c r="F23" s="34"/>
      <c r="G23" s="35"/>
      <c r="H23" s="25"/>
    </row>
    <row r="24" spans="1:8" ht="15.75">
      <c r="A24" s="32"/>
      <c r="B24" s="33" t="s">
        <v>63</v>
      </c>
      <c r="C24" s="33"/>
      <c r="D24" s="34"/>
      <c r="E24" s="34">
        <v>24531943</v>
      </c>
      <c r="F24" s="34"/>
      <c r="G24" s="35"/>
      <c r="H24" s="25"/>
    </row>
    <row r="25" spans="1:8" ht="15.75">
      <c r="A25" s="32"/>
      <c r="B25" s="33" t="s">
        <v>64</v>
      </c>
      <c r="C25" s="33"/>
      <c r="D25" s="34"/>
      <c r="E25" s="34">
        <v>685597</v>
      </c>
      <c r="F25" s="34"/>
      <c r="G25" s="36"/>
      <c r="H25" s="25"/>
    </row>
    <row r="26" spans="1:8" ht="15.75">
      <c r="A26" s="32"/>
      <c r="B26" s="33" t="s">
        <v>65</v>
      </c>
      <c r="C26" s="33"/>
      <c r="D26" s="34"/>
      <c r="E26" s="34">
        <f>+E22</f>
        <v>897019</v>
      </c>
      <c r="F26" s="34">
        <f>+F22</f>
        <v>3500000</v>
      </c>
      <c r="G26" s="35"/>
      <c r="H26" s="25"/>
    </row>
    <row r="27" spans="1:8" ht="15.75">
      <c r="A27" s="32"/>
      <c r="B27" s="33" t="s">
        <v>66</v>
      </c>
      <c r="C27" s="33"/>
      <c r="D27" s="34"/>
      <c r="E27" s="34">
        <f>+E24+E22</f>
        <v>25428962</v>
      </c>
      <c r="F27" s="34">
        <f>+F24+F26</f>
        <v>3500000</v>
      </c>
      <c r="G27" s="35"/>
      <c r="H27" s="25"/>
    </row>
    <row r="28" spans="1:8" ht="15.75">
      <c r="A28" s="32"/>
      <c r="B28" s="33" t="s">
        <v>67</v>
      </c>
      <c r="C28" s="33"/>
      <c r="D28" s="34"/>
      <c r="E28" s="34">
        <f>+E27*0.08-1276958.16</f>
        <v>757358.8</v>
      </c>
      <c r="F28" s="34" t="e">
        <f>+F27*#REF!-#REF!</f>
        <v>#REF!</v>
      </c>
      <c r="G28" s="35"/>
      <c r="H28" s="25"/>
    </row>
    <row r="29" spans="1:8" ht="15.75">
      <c r="A29" s="32"/>
      <c r="B29" s="33" t="s">
        <v>68</v>
      </c>
      <c r="C29" s="33"/>
      <c r="D29" s="34"/>
      <c r="E29" s="34">
        <f>+E25</f>
        <v>685597</v>
      </c>
      <c r="F29" s="34">
        <f>+F25</f>
        <v>0</v>
      </c>
      <c r="G29" s="35"/>
      <c r="H29" s="25"/>
    </row>
    <row r="30" spans="1:8" ht="15.75">
      <c r="A30" s="32"/>
      <c r="B30" s="33" t="s">
        <v>69</v>
      </c>
      <c r="C30" s="33"/>
      <c r="D30" s="34"/>
      <c r="E30" s="34">
        <f>+E28-E29</f>
        <v>71761.800000000047</v>
      </c>
      <c r="F30" s="34" t="e">
        <f>+F28-F29</f>
        <v>#REF!</v>
      </c>
      <c r="G30" s="35"/>
      <c r="H30" s="25"/>
    </row>
    <row r="31" spans="1:8" ht="15.75">
      <c r="A31" s="32"/>
      <c r="B31" s="33" t="s">
        <v>70</v>
      </c>
      <c r="C31" s="33"/>
      <c r="D31" s="34"/>
      <c r="E31" s="37">
        <f>((E28-E29)*100)/E22</f>
        <v>8.0000312145004777</v>
      </c>
      <c r="F31" s="37" t="e">
        <f>((F28-F29)*100)/F22</f>
        <v>#REF!</v>
      </c>
      <c r="G31" s="35"/>
      <c r="H31" s="25"/>
    </row>
    <row r="32" spans="1:8" ht="15.75">
      <c r="A32" s="32"/>
      <c r="B32" s="38" t="s">
        <v>71</v>
      </c>
      <c r="C32" s="38"/>
      <c r="D32" s="39"/>
      <c r="E32" s="40">
        <f>(+E31*1.1+3)/100</f>
        <v>0.11800034335950527</v>
      </c>
      <c r="F32" s="41" t="e">
        <f>(+F31*1.1+3)/100</f>
        <v>#REF!</v>
      </c>
      <c r="G32" s="35"/>
      <c r="H32" s="25"/>
    </row>
    <row r="33" spans="1:8" ht="15.75">
      <c r="A33" s="32"/>
      <c r="B33" s="33" t="s">
        <v>72</v>
      </c>
      <c r="C33" s="33"/>
      <c r="D33" s="34"/>
      <c r="E33" s="34">
        <f>+E32*E22</f>
        <v>105848.55000000006</v>
      </c>
      <c r="F33" s="34" t="e">
        <f>+F32*F22</f>
        <v>#REF!</v>
      </c>
      <c r="G33" s="35"/>
      <c r="H33" s="25"/>
    </row>
    <row r="34" spans="1:8" ht="15.75">
      <c r="A34" s="32"/>
      <c r="B34" s="33" t="s">
        <v>73</v>
      </c>
      <c r="C34" s="33"/>
      <c r="D34" s="34"/>
      <c r="E34" s="34">
        <f>+E22*15%</f>
        <v>134552.85</v>
      </c>
      <c r="F34" s="34">
        <f>+F22*15%</f>
        <v>525000</v>
      </c>
      <c r="G34" s="35"/>
      <c r="H34" s="25"/>
    </row>
    <row r="35" spans="1:8">
      <c r="D35" s="25"/>
      <c r="E35" s="25"/>
      <c r="F35" s="25"/>
      <c r="H35" s="25"/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2:P50"/>
  <sheetViews>
    <sheetView topLeftCell="C31" workbookViewId="0">
      <selection activeCell="P39" sqref="P39"/>
    </sheetView>
  </sheetViews>
  <sheetFormatPr baseColWidth="10" defaultRowHeight="15"/>
  <cols>
    <col min="14" max="14" width="12" bestFit="1" customWidth="1"/>
    <col min="15" max="16" width="12.42578125" bestFit="1" customWidth="1"/>
  </cols>
  <sheetData>
    <row r="2" spans="2:14" ht="153">
      <c r="B2" s="2" t="s">
        <v>5</v>
      </c>
    </row>
    <row r="3" spans="2:14" ht="42.75">
      <c r="B3" s="3" t="s">
        <v>6</v>
      </c>
    </row>
    <row r="4" spans="2:14">
      <c r="B4" s="3"/>
    </row>
    <row r="5" spans="2:14" ht="255">
      <c r="B5" s="4" t="s">
        <v>7</v>
      </c>
    </row>
    <row r="6" spans="2:14" ht="234">
      <c r="B6" s="5" t="s">
        <v>8</v>
      </c>
    </row>
    <row r="7" spans="2:14" ht="15.75" thickBot="1">
      <c r="B7" s="6"/>
    </row>
    <row r="8" spans="2:14" ht="15.75" thickBot="1">
      <c r="B8" s="7"/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8" t="s">
        <v>16</v>
      </c>
      <c r="K8" s="8" t="s">
        <v>17</v>
      </c>
      <c r="L8" s="8" t="s">
        <v>18</v>
      </c>
      <c r="M8" s="8" t="s">
        <v>19</v>
      </c>
      <c r="N8" s="9" t="s">
        <v>20</v>
      </c>
    </row>
    <row r="9" spans="2:14" ht="15.75" thickBot="1">
      <c r="B9" s="10" t="s">
        <v>21</v>
      </c>
      <c r="C9" s="11">
        <v>0.3</v>
      </c>
      <c r="D9" s="11">
        <v>1.1000000000000001</v>
      </c>
      <c r="E9" s="11">
        <v>1</v>
      </c>
      <c r="F9" s="11">
        <v>2.1</v>
      </c>
      <c r="G9" s="11">
        <v>2.4</v>
      </c>
      <c r="H9" s="11">
        <v>2.6</v>
      </c>
      <c r="I9" s="11">
        <v>2.4</v>
      </c>
      <c r="J9" s="11">
        <v>2.8</v>
      </c>
      <c r="K9" s="11">
        <v>2.9</v>
      </c>
      <c r="L9" s="11">
        <v>3.6</v>
      </c>
      <c r="M9" s="11">
        <v>4</v>
      </c>
      <c r="N9" s="11">
        <v>4.8</v>
      </c>
    </row>
    <row r="10" spans="2:14" ht="15.75" thickBot="1">
      <c r="B10" s="10" t="s">
        <v>22</v>
      </c>
      <c r="C10" s="11"/>
      <c r="D10" s="11">
        <v>0.8</v>
      </c>
      <c r="E10" s="11">
        <v>0.7</v>
      </c>
      <c r="F10" s="11">
        <v>1.8</v>
      </c>
      <c r="G10" s="11">
        <v>2.1</v>
      </c>
      <c r="H10" s="11">
        <v>2.2999999999999998</v>
      </c>
      <c r="I10" s="11">
        <v>2.1</v>
      </c>
      <c r="J10" s="11">
        <v>2.5</v>
      </c>
      <c r="K10" s="11">
        <v>2.6</v>
      </c>
      <c r="L10" s="11">
        <v>3.3</v>
      </c>
      <c r="M10" s="11">
        <v>3.7</v>
      </c>
      <c r="N10" s="11">
        <v>4.5</v>
      </c>
    </row>
    <row r="11" spans="2:14" ht="15.75" thickBot="1">
      <c r="B11" s="10" t="s">
        <v>23</v>
      </c>
      <c r="C11" s="11"/>
      <c r="D11" s="11"/>
      <c r="E11" s="11">
        <v>-0.1</v>
      </c>
      <c r="F11" s="11">
        <v>1</v>
      </c>
      <c r="G11" s="11">
        <v>1.3</v>
      </c>
      <c r="H11" s="11">
        <v>1.5</v>
      </c>
      <c r="I11" s="11">
        <v>1.3</v>
      </c>
      <c r="J11" s="11">
        <v>1.7</v>
      </c>
      <c r="K11" s="11">
        <v>1.8</v>
      </c>
      <c r="L11" s="11">
        <v>2.5</v>
      </c>
      <c r="M11" s="11">
        <v>2.9</v>
      </c>
      <c r="N11" s="11">
        <v>3.7</v>
      </c>
    </row>
    <row r="12" spans="2:14" ht="15.75" thickBot="1">
      <c r="B12" s="10" t="s">
        <v>24</v>
      </c>
      <c r="C12" s="11"/>
      <c r="D12" s="11"/>
      <c r="E12" s="11"/>
      <c r="F12" s="11">
        <v>1.1000000000000001</v>
      </c>
      <c r="G12" s="11">
        <v>1.4</v>
      </c>
      <c r="H12" s="11">
        <v>1.5</v>
      </c>
      <c r="I12" s="11">
        <v>1.4</v>
      </c>
      <c r="J12" s="11">
        <v>1.7</v>
      </c>
      <c r="K12" s="11">
        <v>1.8</v>
      </c>
      <c r="L12" s="11">
        <v>2.5</v>
      </c>
      <c r="M12" s="11">
        <v>3</v>
      </c>
      <c r="N12" s="11">
        <v>3.7</v>
      </c>
    </row>
    <row r="13" spans="2:14" ht="15.75" thickBot="1">
      <c r="B13" s="10" t="s">
        <v>25</v>
      </c>
      <c r="C13" s="12"/>
      <c r="D13" s="12"/>
      <c r="E13" s="12"/>
      <c r="F13" s="12"/>
      <c r="G13" s="12">
        <v>0.3</v>
      </c>
      <c r="H13" s="12">
        <v>0.4</v>
      </c>
      <c r="I13" s="12">
        <v>0.3</v>
      </c>
      <c r="J13" s="12">
        <v>0.6</v>
      </c>
      <c r="K13" s="12">
        <v>0.7</v>
      </c>
      <c r="L13" s="12">
        <v>1.4</v>
      </c>
      <c r="M13" s="12">
        <v>1.9</v>
      </c>
      <c r="N13" s="12">
        <v>2.6</v>
      </c>
    </row>
    <row r="14" spans="2:14" ht="15.75" thickBot="1">
      <c r="B14" s="10" t="s">
        <v>26</v>
      </c>
      <c r="C14" s="11"/>
      <c r="D14" s="11"/>
      <c r="E14" s="11"/>
      <c r="F14" s="11"/>
      <c r="G14" s="11"/>
      <c r="H14" s="11">
        <v>0.1</v>
      </c>
      <c r="I14" s="11">
        <v>0</v>
      </c>
      <c r="J14" s="11">
        <v>0.3</v>
      </c>
      <c r="K14" s="11">
        <v>0.4</v>
      </c>
      <c r="L14" s="11">
        <v>1.1000000000000001</v>
      </c>
      <c r="M14" s="11">
        <v>1.5</v>
      </c>
      <c r="N14" s="11">
        <v>2.2999999999999998</v>
      </c>
    </row>
    <row r="15" spans="2:14" ht="15.75" thickBot="1">
      <c r="B15" s="10" t="s">
        <v>27</v>
      </c>
      <c r="C15" s="11"/>
      <c r="D15" s="11"/>
      <c r="E15" s="11"/>
      <c r="F15" s="11"/>
      <c r="G15" s="11"/>
      <c r="H15" s="11"/>
      <c r="I15" s="11">
        <v>-0.2</v>
      </c>
      <c r="J15" s="11">
        <v>0.2</v>
      </c>
      <c r="K15" s="11">
        <v>0.3</v>
      </c>
      <c r="L15" s="11">
        <v>1</v>
      </c>
      <c r="M15" s="11">
        <v>1.4</v>
      </c>
      <c r="N15" s="11">
        <v>2.2000000000000002</v>
      </c>
    </row>
    <row r="16" spans="2:14" ht="15.75" thickBot="1">
      <c r="B16" s="10" t="s">
        <v>28</v>
      </c>
      <c r="C16" s="11"/>
      <c r="D16" s="11"/>
      <c r="E16" s="11"/>
      <c r="F16" s="11"/>
      <c r="G16" s="11"/>
      <c r="H16" s="11"/>
      <c r="I16" s="11"/>
      <c r="J16" s="11">
        <v>0.3</v>
      </c>
      <c r="K16" s="11">
        <v>0.5</v>
      </c>
      <c r="L16" s="11">
        <v>1.1000000000000001</v>
      </c>
      <c r="M16" s="11">
        <v>1.6</v>
      </c>
      <c r="N16" s="11">
        <v>2.2999999999999998</v>
      </c>
    </row>
    <row r="17" spans="2:14" ht="15.75" thickBot="1">
      <c r="B17" s="10" t="s">
        <v>29</v>
      </c>
      <c r="C17" s="11"/>
      <c r="D17" s="11"/>
      <c r="E17" s="11"/>
      <c r="F17" s="11"/>
      <c r="G17" s="11"/>
      <c r="H17" s="11"/>
      <c r="I17" s="11"/>
      <c r="J17" s="11"/>
      <c r="K17" s="11">
        <v>0.1</v>
      </c>
      <c r="L17" s="11">
        <v>0.8</v>
      </c>
      <c r="M17" s="11">
        <v>1.2</v>
      </c>
      <c r="N17" s="11">
        <v>2</v>
      </c>
    </row>
    <row r="18" spans="2:14" ht="15.75" thickBot="1">
      <c r="B18" s="10" t="s">
        <v>30</v>
      </c>
      <c r="C18" s="11"/>
      <c r="D18" s="11"/>
      <c r="E18" s="11"/>
      <c r="F18" s="11"/>
      <c r="G18" s="11"/>
      <c r="H18" s="11"/>
      <c r="I18" s="11"/>
      <c r="J18" s="11"/>
      <c r="K18" s="11"/>
      <c r="L18" s="11">
        <v>0.7</v>
      </c>
      <c r="M18" s="11">
        <v>1.1000000000000001</v>
      </c>
      <c r="N18" s="11">
        <v>1.9</v>
      </c>
    </row>
    <row r="19" spans="2:14" ht="15.75" thickBot="1">
      <c r="B19" s="10" t="s">
        <v>31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0.4</v>
      </c>
      <c r="N19" s="11">
        <v>1.2</v>
      </c>
    </row>
    <row r="20" spans="2:14" ht="15.75" thickBot="1">
      <c r="B20" s="10" t="s">
        <v>32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v>0.7</v>
      </c>
    </row>
    <row r="21" spans="2:14" ht="15.75" thickBot="1">
      <c r="B21" s="13" t="s">
        <v>33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3" spans="2:14">
      <c r="B23" s="15" t="s">
        <v>34</v>
      </c>
      <c r="C23">
        <v>102.18</v>
      </c>
    </row>
    <row r="24" spans="2:14">
      <c r="B24" s="15" t="s">
        <v>35</v>
      </c>
      <c r="C24">
        <v>132.35</v>
      </c>
    </row>
    <row r="25" spans="2:14">
      <c r="B25" s="15" t="s">
        <v>36</v>
      </c>
      <c r="C25" s="16">
        <v>36789.360000000001</v>
      </c>
    </row>
    <row r="26" spans="2:14">
      <c r="B26" s="15" t="s">
        <v>37</v>
      </c>
      <c r="C26" s="49">
        <f>+C25*8000</f>
        <v>294314880</v>
      </c>
      <c r="D26" s="50"/>
      <c r="E26" s="51"/>
    </row>
    <row r="28" spans="2:14" ht="174">
      <c r="B28" s="17" t="s">
        <v>38</v>
      </c>
    </row>
    <row r="29" spans="2:14" ht="210.75" thickBot="1">
      <c r="B29" s="18" t="s">
        <v>39</v>
      </c>
    </row>
    <row r="30" spans="2:14" ht="15.75" thickBot="1">
      <c r="B30" s="52" t="s">
        <v>40</v>
      </c>
      <c r="C30" s="53"/>
      <c r="D30" s="53"/>
      <c r="E30" s="54"/>
      <c r="F30" s="55" t="s">
        <v>41</v>
      </c>
      <c r="G30" s="57" t="s">
        <v>42</v>
      </c>
      <c r="H30" s="58"/>
    </row>
    <row r="31" spans="2:14" ht="15.75" thickBot="1">
      <c r="B31" s="61" t="s">
        <v>43</v>
      </c>
      <c r="C31" s="62"/>
      <c r="D31" s="63" t="s">
        <v>44</v>
      </c>
      <c r="E31" s="62"/>
      <c r="F31" s="56"/>
      <c r="G31" s="59"/>
      <c r="H31" s="60"/>
    </row>
    <row r="32" spans="2:14" ht="15.75" thickBot="1">
      <c r="B32" s="19" t="s">
        <v>45</v>
      </c>
      <c r="C32" s="19">
        <v>0</v>
      </c>
      <c r="D32" s="19" t="s">
        <v>45</v>
      </c>
      <c r="E32" s="20">
        <v>10402992</v>
      </c>
      <c r="F32" s="19" t="s">
        <v>46</v>
      </c>
      <c r="G32" s="19" t="s">
        <v>45</v>
      </c>
      <c r="H32" s="19">
        <v>0</v>
      </c>
    </row>
    <row r="33" spans="2:16" ht="15.75" thickBot="1">
      <c r="B33" s="19" t="s">
        <v>45</v>
      </c>
      <c r="C33" s="20">
        <v>10402992.01</v>
      </c>
      <c r="D33" s="19" t="s">
        <v>45</v>
      </c>
      <c r="E33" s="20">
        <v>23117760</v>
      </c>
      <c r="F33" s="19">
        <v>0.04</v>
      </c>
      <c r="G33" s="19" t="s">
        <v>45</v>
      </c>
      <c r="H33" s="20">
        <v>416119.68</v>
      </c>
    </row>
    <row r="34" spans="2:16" ht="15.75" thickBot="1">
      <c r="B34" s="19" t="s">
        <v>45</v>
      </c>
      <c r="C34" s="20">
        <v>23117760.010000002</v>
      </c>
      <c r="D34" s="19" t="s">
        <v>45</v>
      </c>
      <c r="E34" s="20">
        <v>38529600</v>
      </c>
      <c r="F34" s="19">
        <v>0.08</v>
      </c>
      <c r="G34" s="19" t="s">
        <v>45</v>
      </c>
      <c r="H34" s="20">
        <v>1340830.08</v>
      </c>
    </row>
    <row r="35" spans="2:16" ht="15.75" thickBot="1">
      <c r="B35" s="19" t="s">
        <v>45</v>
      </c>
      <c r="C35" s="20">
        <v>38529600.009999998</v>
      </c>
      <c r="D35" s="19" t="s">
        <v>45</v>
      </c>
      <c r="E35" s="20">
        <v>53941440</v>
      </c>
      <c r="F35" s="19">
        <v>0.13500000000000001</v>
      </c>
      <c r="G35" s="19" t="s">
        <v>45</v>
      </c>
      <c r="H35" s="20">
        <v>3459958.08</v>
      </c>
    </row>
    <row r="36" spans="2:16" ht="15.75" thickBot="1">
      <c r="B36" s="19" t="s">
        <v>45</v>
      </c>
      <c r="C36" s="20">
        <v>53941440.009999998</v>
      </c>
      <c r="D36" s="19" t="s">
        <v>45</v>
      </c>
      <c r="E36" s="20">
        <v>69353280</v>
      </c>
      <c r="F36" s="19">
        <v>0.23</v>
      </c>
      <c r="G36" s="19" t="s">
        <v>45</v>
      </c>
      <c r="H36" s="20">
        <v>8584394.8800000008</v>
      </c>
    </row>
    <row r="37" spans="2:16" ht="15.75" thickBot="1">
      <c r="B37" s="19" t="s">
        <v>45</v>
      </c>
      <c r="C37" s="20">
        <v>69353280.010000005</v>
      </c>
      <c r="D37" s="19" t="s">
        <v>45</v>
      </c>
      <c r="E37" s="20">
        <v>92471040</v>
      </c>
      <c r="F37" s="19">
        <v>0.30399999999999999</v>
      </c>
      <c r="G37" s="19" t="s">
        <v>45</v>
      </c>
      <c r="H37" s="20">
        <v>13716537.6</v>
      </c>
    </row>
    <row r="38" spans="2:16" ht="15.75" thickBot="1">
      <c r="B38" s="19" t="s">
        <v>45</v>
      </c>
      <c r="C38" s="20">
        <v>92471040.010000005</v>
      </c>
      <c r="D38" s="19" t="s">
        <v>45</v>
      </c>
      <c r="E38" s="20">
        <v>238883520</v>
      </c>
      <c r="F38" s="19">
        <v>0.35</v>
      </c>
      <c r="G38" s="19" t="s">
        <v>45</v>
      </c>
      <c r="H38" s="20">
        <v>17970205.440000001</v>
      </c>
      <c r="K38">
        <v>0.35</v>
      </c>
      <c r="L38">
        <v>17970205.440000001</v>
      </c>
    </row>
    <row r="39" spans="2:16" ht="16.5" thickBot="1">
      <c r="B39" s="21" t="s">
        <v>45</v>
      </c>
      <c r="C39" s="22">
        <v>238883520.00999999</v>
      </c>
      <c r="D39" s="47" t="s">
        <v>47</v>
      </c>
      <c r="E39" s="48"/>
      <c r="F39" s="21">
        <v>0.4</v>
      </c>
      <c r="G39" s="21" t="s">
        <v>45</v>
      </c>
      <c r="H39" s="22">
        <v>29914381.440000001</v>
      </c>
      <c r="K39">
        <v>0.4</v>
      </c>
      <c r="L39">
        <v>29914381.440000001</v>
      </c>
      <c r="O39" s="31">
        <v>385930974.04077911</v>
      </c>
      <c r="P39" s="31">
        <f>+O39*K39-L39</f>
        <v>124458008.17631164</v>
      </c>
    </row>
    <row r="40" spans="2:16" ht="15.75">
      <c r="N40" s="23"/>
      <c r="O40" s="31">
        <f>+apv!E27</f>
        <v>25428962</v>
      </c>
      <c r="P40" s="31">
        <f>+O40*K39-L39</f>
        <v>-19742796.640000001</v>
      </c>
    </row>
    <row r="45" spans="2:16">
      <c r="D45" t="s">
        <v>48</v>
      </c>
    </row>
    <row r="47" spans="2:16">
      <c r="D47" t="s">
        <v>49</v>
      </c>
    </row>
    <row r="48" spans="2:16">
      <c r="D48" s="24">
        <v>45352</v>
      </c>
      <c r="E48">
        <v>102.32</v>
      </c>
    </row>
    <row r="49" spans="4:5">
      <c r="D49" s="24">
        <v>45231</v>
      </c>
      <c r="E49">
        <v>134.82</v>
      </c>
    </row>
    <row r="50" spans="4:5">
      <c r="E50">
        <f>+E48/E49</f>
        <v>0.75893784304999257</v>
      </c>
    </row>
  </sheetData>
  <mergeCells count="7">
    <mergeCell ref="D39:E39"/>
    <mergeCell ref="C26:E26"/>
    <mergeCell ref="B30:E30"/>
    <mergeCell ref="F30:F31"/>
    <mergeCell ref="G30:H31"/>
    <mergeCell ref="B31:C31"/>
    <mergeCell ref="D31:E31"/>
  </mergeCells>
  <hyperlinks>
    <hyperlink ref="B29" r:id="rId1" location="collapseOne" display="https://www.sii.cl/valores_y_fechas/renta/2024/personas_naturales.html - collapseOne"/>
  </hyperlinks>
  <pageMargins left="0.7" right="0.7" top="0.75" bottom="0.75" header="0.3" footer="0.3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11265" r:id="rId5" name="Control 1">
          <controlPr defaultSize="0" r:id="rId6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3</xdr:col>
                <xdr:colOff>57150</xdr:colOff>
                <xdr:row>4</xdr:row>
                <xdr:rowOff>38100</xdr:rowOff>
              </to>
            </anchor>
          </controlPr>
        </control>
      </mc:Choice>
      <mc:Fallback>
        <control shapeId="11265" r:id="rId5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F22 AT2023 </vt:lpstr>
      <vt:lpstr>apv</vt:lpstr>
      <vt:lpstr>tabla igc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agustinamarket</dc:creator>
  <cp:lastModifiedBy>ROBERTO</cp:lastModifiedBy>
  <cp:lastPrinted>2024-04-04T22:23:12Z</cp:lastPrinted>
  <dcterms:created xsi:type="dcterms:W3CDTF">2024-03-07T15:04:10Z</dcterms:created>
  <dcterms:modified xsi:type="dcterms:W3CDTF">2024-04-20T20:38:06Z</dcterms:modified>
</cp:coreProperties>
</file>